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ENGENHARIA\Engenharia_2023\Cunhataí\5 Atualização_Salão_Linha Aliança_Adequado_29-11-2023\1 Memoriais_Orçamento\"/>
    </mc:Choice>
  </mc:AlternateContent>
  <bookViews>
    <workbookView xWindow="-120" yWindow="-120" windowWidth="20265" windowHeight="10890" activeTab="1"/>
  </bookViews>
  <sheets>
    <sheet name="Capa_Composição" sheetId="2" r:id="rId1"/>
    <sheet name="Composição 01" sheetId="6" r:id="rId2"/>
    <sheet name="Composição 02" sheetId="7" r:id="rId3"/>
    <sheet name="Composição 03" sheetId="8" r:id="rId4"/>
  </sheets>
  <definedNames>
    <definedName name="_xlnm.Print_Area" localSheetId="1">'Composição 01'!$A$1:$G$19</definedName>
  </definedNames>
  <calcPr calcId="162913"/>
  <fileRecoveryPr repairLoad="1"/>
</workbook>
</file>

<file path=xl/calcChain.xml><?xml version="1.0" encoding="utf-8"?>
<calcChain xmlns="http://schemas.openxmlformats.org/spreadsheetml/2006/main">
  <c r="G16" i="8" l="1"/>
  <c r="G15" i="8"/>
  <c r="G14" i="8"/>
  <c r="G13" i="8"/>
  <c r="G12" i="8"/>
  <c r="G11" i="8"/>
  <c r="G10" i="8"/>
  <c r="G9" i="8"/>
  <c r="G18" i="8" l="1"/>
  <c r="G14" i="7"/>
  <c r="G13" i="7"/>
  <c r="G12" i="7"/>
  <c r="G11" i="7"/>
  <c r="G10" i="7"/>
  <c r="G9" i="7"/>
  <c r="G16" i="7" l="1"/>
  <c r="C36" i="6"/>
  <c r="E12" i="6" s="1"/>
  <c r="C27" i="6"/>
  <c r="E11" i="6" s="1"/>
  <c r="G11" i="6" s="1"/>
  <c r="G16" i="6"/>
  <c r="G15" i="6"/>
  <c r="E14" i="6"/>
  <c r="G14" i="6" s="1"/>
  <c r="G10" i="6"/>
  <c r="G9" i="6"/>
  <c r="E13" i="6" l="1"/>
  <c r="G13" i="6" s="1"/>
  <c r="G12" i="6"/>
  <c r="G18" i="6" l="1"/>
</calcChain>
</file>

<file path=xl/sharedStrings.xml><?xml version="1.0" encoding="utf-8"?>
<sst xmlns="http://schemas.openxmlformats.org/spreadsheetml/2006/main" count="111" uniqueCount="60">
  <si>
    <t>H</t>
  </si>
  <si>
    <t>CÓDIGO</t>
  </si>
  <si>
    <t>DESCRIÇÃO</t>
  </si>
  <si>
    <t>UNIDADE</t>
  </si>
  <si>
    <t>COEFICIENTE</t>
  </si>
  <si>
    <t>FUES</t>
  </si>
  <si>
    <t>TOTAL</t>
  </si>
  <si>
    <t>∑ TOTAL</t>
  </si>
  <si>
    <t>COMPOSICAO</t>
  </si>
  <si>
    <t>SERVENTE COM ENCARGOS COMPLEMENTARES</t>
  </si>
  <si>
    <t>INSUMO</t>
  </si>
  <si>
    <t>MONTADOR DE ESTRUTURA METÁLICA COM ENCARGOS COMPLEMENTARES</t>
  </si>
  <si>
    <t>KG</t>
  </si>
  <si>
    <t>M²</t>
  </si>
  <si>
    <t>COMPOSIÇÃO</t>
  </si>
  <si>
    <t>AÇO</t>
  </si>
  <si>
    <t xml:space="preserve">∑ </t>
  </si>
  <si>
    <t>PINTURA</t>
  </si>
  <si>
    <t>GUINDAUTO HIDRÁULICO, CAPACIDADE MÁXIMA DE CARGA 6.200 KG, MOMENTO MÁXIMO DE CARGA 11,7 TM, ALCANCE MÁXIMO HORIZONTAL DE 9,70 M</t>
  </si>
  <si>
    <t>CHP</t>
  </si>
  <si>
    <t>UND</t>
  </si>
  <si>
    <t>SOLDA DE TOPO EM CHAPA/PERFIL/TUBO DE AÇO CHANFRADO</t>
  </si>
  <si>
    <t>M</t>
  </si>
  <si>
    <t>Solda</t>
  </si>
  <si>
    <t>PERFIL "U" DE ACO LAMINADO DOBRADO - PERFIS ESPECIFICADOS EM PROJETO</t>
  </si>
  <si>
    <t>JATEAMENTO ABRASIVO COM GRANALHA DE AÇO EM PERFIL METÁLICO EM FÁBRICA AF_01/2020</t>
  </si>
  <si>
    <t>PINTURA COM TINTA ALQUÍDICA DE ACABAMENTO (ESMALTE SINTÉTICO FOSCO)LVERIZADA SOBRE PERFIL METÁLICO EXECUTADO EM FÁBRICA (POR DEMÃO)</t>
  </si>
  <si>
    <t>Parafuso concrete bolt 3/8" x 90</t>
  </si>
  <si>
    <t>PARAFUSO CONCRETE BOLT 3/8" X 90</t>
  </si>
  <si>
    <t>COMPOSIÇÃO Nº 02</t>
  </si>
  <si>
    <t>ESTRUTURA METALICA PARA PILARES E VIGAS, FORNECIMENTO, MONTAGEM E PINTURA (UND)</t>
  </si>
  <si>
    <r>
      <t xml:space="preserve">Chapa de ligação (PILARES)  = </t>
    </r>
    <r>
      <rPr>
        <sz val="11"/>
        <color rgb="FFFF0000"/>
        <rFont val="Calibri"/>
        <family val="2"/>
        <scheme val="minor"/>
      </rPr>
      <t>(0,15m x 0,20m x 0,008m x 7850 Kg/m³) x 2,00 und</t>
    </r>
  </si>
  <si>
    <r>
      <t xml:space="preserve">Perfil fechado duplo CR 150 x 50 x 17 x 2.65 (Pilares)   </t>
    </r>
    <r>
      <rPr>
        <sz val="11"/>
        <color rgb="FFFF0000"/>
        <rFont val="Calibri"/>
        <family val="2"/>
        <scheme val="minor"/>
      </rPr>
      <t>(5,50 Kg/m x 5,30m)</t>
    </r>
  </si>
  <si>
    <r>
      <t xml:space="preserve">Perfil C 150 x 50 x 2.65 (Ligação da alvenaria)   </t>
    </r>
    <r>
      <rPr>
        <sz val="11"/>
        <color rgb="FFFF0000"/>
        <rFont val="Calibri"/>
        <family val="2"/>
        <scheme val="minor"/>
      </rPr>
      <t>(4,97 Kg/m x 1,90m)</t>
    </r>
  </si>
  <si>
    <r>
      <t xml:space="preserve">Perfil fechado duplo CR 150 x 75 x 17 x 2.65 (Vigas)   </t>
    </r>
    <r>
      <rPr>
        <sz val="11"/>
        <color rgb="FFFF0000"/>
        <rFont val="Calibri"/>
        <family val="2"/>
        <scheme val="minor"/>
      </rPr>
      <t>(6,80 Kg/m x 7,80m)</t>
    </r>
  </si>
  <si>
    <r>
      <t xml:space="preserve">Perfil fechado duplo CR 150 x 50 x 17 x 2.65 (Pilares)   </t>
    </r>
    <r>
      <rPr>
        <sz val="11"/>
        <color rgb="FFFF0000"/>
        <rFont val="Calibri"/>
        <family val="2"/>
        <scheme val="minor"/>
      </rPr>
      <t>(0,52 m²/m x 5,30m)</t>
    </r>
  </si>
  <si>
    <r>
      <t xml:space="preserve">Perfil C 150 x 50 x 2.65 (Ligação da alvenaria)   </t>
    </r>
    <r>
      <rPr>
        <sz val="11"/>
        <color rgb="FFFF0000"/>
        <rFont val="Calibri"/>
        <family val="2"/>
        <scheme val="minor"/>
      </rPr>
      <t>(0,52 m²/m x 1,90m)</t>
    </r>
  </si>
  <si>
    <r>
      <t xml:space="preserve">Perfil fechado duplo CR 150 x 75 x 17 x 2.65 (Vigas)   </t>
    </r>
    <r>
      <rPr>
        <sz val="11"/>
        <color rgb="FFFF0000"/>
        <rFont val="Calibri"/>
        <family val="2"/>
        <scheme val="minor"/>
      </rPr>
      <t>(0,62 m²/m x 7,80m)</t>
    </r>
  </si>
  <si>
    <r>
      <t xml:space="preserve">Chapa de ligação (PILARES)  = </t>
    </r>
    <r>
      <rPr>
        <sz val="11"/>
        <color rgb="FFFF0000"/>
        <rFont val="Calibri"/>
        <family val="2"/>
        <scheme val="minor"/>
      </rPr>
      <t>(0,15m x 0,20m x 2 lados) x 2,00 und</t>
    </r>
  </si>
  <si>
    <r>
      <t xml:space="preserve">CONCRETAGEM DE PAREDE DE CONCRETO, </t>
    </r>
    <r>
      <rPr>
        <b/>
        <sz val="12"/>
        <color theme="1"/>
        <rFont val="Calibri"/>
        <family val="2"/>
        <scheme val="minor"/>
      </rPr>
      <t>FCK = 30 MPA</t>
    </r>
    <r>
      <rPr>
        <b/>
        <sz val="11"/>
        <color theme="1"/>
        <rFont val="Calibri"/>
        <family val="2"/>
        <scheme val="minor"/>
      </rPr>
      <t xml:space="preserve"> - LANÇAMENTO, ADENSAMENTO E ACABAMENTO. </t>
    </r>
  </si>
  <si>
    <t>CONCRETO USINADO BOMBEAVEL, CLASSE DE RESISTENCIA C30, COM BRITA 0 E 1, SLUMP = 100 +/- 20 MM, INCLUI SERVICO DE BOMBEAMENTO (NBR 8953)</t>
  </si>
  <si>
    <t>M3</t>
  </si>
  <si>
    <t>CARPINTEIRO DE FORMAS COM ENCARGOS COMPLEMENTARES</t>
  </si>
  <si>
    <t>PEDREIRO COM ENCARGOS COMPLEMENTARES</t>
  </si>
  <si>
    <t>VIBRADOR DE IMERSÃO, DIÂMETRO DE PONTEIRA 45MM, MOTOR ELÉTRICO TRIFÁSICO POTÊNCIA DE 2 CV - CHP DIURNO. AF_06/2015</t>
  </si>
  <si>
    <t>VIBRADOR DE IMERSÃO, DIÂMETRO DE PONTEIRA 45MM, MOTOR ELÉTRICO TRIFÁSICO POTÊNCIA DE 2 CV - CHI DIURNO. AF_06/2015</t>
  </si>
  <si>
    <t>CHI</t>
  </si>
  <si>
    <t>COMPOSIÇÃO Nº 03</t>
  </si>
  <si>
    <t>CHAPA DE ACO GROSSA, ASTM A36, E = 3/8 " (9,53 MM) 74,69 KG/M2</t>
  </si>
  <si>
    <t>ELETRODO REVESTIDO AWS - E6013, DIAMETRO IGUAL A 2,50 MM</t>
  </si>
  <si>
    <t>UN</t>
  </si>
  <si>
    <t>TUBO ACO GALVANIZADO COM COSTURA, CLASSE LEVE, DN 40 MM ( 1 1/4"),  E = 3,00 MM,  *3,48* KG/M (NBR 5580)</t>
  </si>
  <si>
    <t>TUBO ACO GALVANIZADO COM COSTURA, CLASSE LEVE, DN 50 MM ( 1 1/2"),  E = 3,00 MM,  *4,40* KG/M (NBR 5580)</t>
  </si>
  <si>
    <t>PINTURA COM TINTA ALQUÍDICA DE ACABAMENTO (ESMALTE SINTÉTICO FOSCO)LVERIZADA SOBRE PERFIL METÁLICO EXECUTADO EM FÁBRICA (POR DEMÃO) - Considerado duas demãos</t>
  </si>
  <si>
    <t>AUXILIAR DE SERRALHEIRO COM ENCARGOS COMPLEMENTARES</t>
  </si>
  <si>
    <t>SERRALHEIRO COM ENCARGOS COMPLEMENTARES</t>
  </si>
  <si>
    <r>
      <t xml:space="preserve">GUARDA-CORPO DE AÇO GALVANIZADO DE 1,10 M, MONTANTES TUBULARES DE 50MM ESPAÇADOS DE 1,00M, TRAVESSA SUPERIOR E INFERIOR DE 50MM, GRADIL FORMADO POR TUBOS VERTICAIS DE 40MM + PINTURA COM TINTA APROPRIADA, FIXADO COM CHUMBADOR MECÂNICO. </t>
    </r>
    <r>
      <rPr>
        <b/>
        <sz val="14"/>
        <color theme="1"/>
        <rFont val="Calibri"/>
        <family val="2"/>
        <scheme val="minor"/>
      </rPr>
      <t>(m)</t>
    </r>
  </si>
  <si>
    <t>PARAFUSO DE ACO TIPO CONCRETE BOLT, DIAMETRO 1/4", COMPRIMENTO 60 MM</t>
  </si>
  <si>
    <t>SINAPI OUTUBRO 2023</t>
  </si>
  <si>
    <t>COMPOSIÇÃO Nº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</si>
</sst>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-&quot;R$&quot;\ * #,##0.00_-;\-&quot;R$&quot;\ * #,##0.00_-;_-&quot;R$&quot;\ * &quot;-&quot;??_-;_-@_-"/>
    <numFmt numFmtId="164" formatCode="&quot;=&quot;\ 0.00\ &quot;Kg&quot;"/>
    <numFmt numFmtId="165" formatCode="&quot;=&quot;\ 0.00\ &quot;m²&quot;"/>
    <numFmt numFmtId="166" formatCode="&quot;=&quot;\ 0.00\ &quot;m&quot;"/>
    <numFmt numFmtId="167" formatCode="&quot;=&quot;\ 0.00\ &quot;und&quot;"/>
    <numFmt numFmtId="168" formatCode="#,##0.000"/>
    <numFmt numFmtId="169" formatCode="0.00\ &quot;m³&quot;"/>
    <numFmt numFmtId="170" formatCode="0.00\ &quot;Kg&quot;"/>
    <numFmt numFmtId="171" formatCode="0.00\ &quot;Kg/m³&quot;"/>
    <numFmt numFmtId="172" formatCode="0.00\ &quot;m²&quot;"/>
    <numFmt numFmtId="173" formatCode="0.00\ &quot;m²/m³&quot;"/>
    <numFmt numFmtId="174" formatCode="0.000\ &quot;m³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ourier"/>
      <family val="3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ourier"/>
      <family val="3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CFFEB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rgb="FFFFFFE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44" fontId="0" fillId="0" borderId="1" xfId="0" applyNumberFormat="1" applyBorder="1" applyAlignment="1">
      <alignment horizontal="left" vertical="center"/>
    </xf>
    <xf numFmtId="0" fontId="3" fillId="0" borderId="1" xfId="0" applyFont="1" applyBorder="1"/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/>
    <xf numFmtId="0" fontId="3" fillId="0" borderId="0" xfId="0" applyFont="1"/>
    <xf numFmtId="44" fontId="2" fillId="0" borderId="0" xfId="0" applyNumberFormat="1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left" vertical="center"/>
    </xf>
    <xf numFmtId="165" fontId="1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6" fillId="0" borderId="1" xfId="1" applyNumberFormat="1" applyFont="1" applyBorder="1" applyAlignment="1">
      <alignment horizontal="center" vertical="center" wrapText="1"/>
    </xf>
    <xf numFmtId="164" fontId="3" fillId="0" borderId="0" xfId="0" applyNumberFormat="1" applyFont="1"/>
    <xf numFmtId="0" fontId="13" fillId="0" borderId="1" xfId="1" applyFont="1" applyBorder="1" applyAlignment="1">
      <alignment horizontal="left" vertical="center" wrapText="1"/>
    </xf>
    <xf numFmtId="44" fontId="3" fillId="0" borderId="0" xfId="0" applyNumberFormat="1" applyFont="1"/>
    <xf numFmtId="0" fontId="0" fillId="0" borderId="0" xfId="0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left" vertical="center" wrapText="1"/>
    </xf>
    <xf numFmtId="168" fontId="6" fillId="4" borderId="1" xfId="1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0" fillId="0" borderId="0" xfId="0" applyBorder="1" applyAlignment="1">
      <alignment horizontal="center"/>
    </xf>
    <xf numFmtId="0" fontId="1" fillId="0" borderId="0" xfId="0" applyFont="1"/>
    <xf numFmtId="169" fontId="0" fillId="0" borderId="0" xfId="0" applyNumberFormat="1" applyAlignment="1"/>
    <xf numFmtId="170" fontId="0" fillId="0" borderId="0" xfId="0" applyNumberFormat="1"/>
    <xf numFmtId="171" fontId="0" fillId="0" borderId="0" xfId="0" applyNumberFormat="1" applyAlignment="1">
      <alignment horizontal="center"/>
    </xf>
    <xf numFmtId="0" fontId="0" fillId="0" borderId="0" xfId="0" applyFont="1"/>
    <xf numFmtId="172" fontId="0" fillId="0" borderId="0" xfId="0" applyNumberFormat="1"/>
    <xf numFmtId="173" fontId="0" fillId="0" borderId="0" xfId="0" applyNumberFormat="1" applyAlignment="1">
      <alignment horizontal="center" vertical="center"/>
    </xf>
    <xf numFmtId="4" fontId="6" fillId="4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174" fontId="0" fillId="0" borderId="0" xfId="0" applyNumberFormat="1" applyAlignment="1"/>
    <xf numFmtId="44" fontId="12" fillId="5" borderId="1" xfId="0" applyNumberFormat="1" applyFont="1" applyFill="1" applyBorder="1" applyAlignment="1">
      <alignment horizontal="left" vertical="center"/>
    </xf>
    <xf numFmtId="44" fontId="12" fillId="5" borderId="1" xfId="0" applyNumberFormat="1" applyFont="1" applyFill="1" applyBorder="1"/>
    <xf numFmtId="2" fontId="6" fillId="5" borderId="1" xfId="1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left" vertical="center"/>
    </xf>
    <xf numFmtId="165" fontId="1" fillId="5" borderId="1" xfId="0" applyNumberFormat="1" applyFont="1" applyFill="1" applyBorder="1" applyAlignment="1">
      <alignment horizontal="left" vertical="center"/>
    </xf>
    <xf numFmtId="166" fontId="12" fillId="5" borderId="1" xfId="0" applyNumberFormat="1" applyFont="1" applyFill="1" applyBorder="1" applyAlignment="1">
      <alignment horizontal="left" vertical="center"/>
    </xf>
    <xf numFmtId="167" fontId="12" fillId="5" borderId="1" xfId="0" applyNumberFormat="1" applyFont="1" applyFill="1" applyBorder="1" applyAlignment="1">
      <alignment horizontal="left" vertical="center"/>
    </xf>
    <xf numFmtId="164" fontId="12" fillId="6" borderId="1" xfId="0" applyNumberFormat="1" applyFont="1" applyFill="1" applyBorder="1" applyAlignment="1">
      <alignment horizontal="left" vertical="center"/>
    </xf>
    <xf numFmtId="165" fontId="12" fillId="6" borderId="1" xfId="0" applyNumberFormat="1" applyFont="1" applyFill="1" applyBorder="1" applyAlignment="1">
      <alignment horizontal="left" vertical="center"/>
    </xf>
    <xf numFmtId="44" fontId="1" fillId="7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left" vertical="center"/>
    </xf>
    <xf numFmtId="10" fontId="0" fillId="0" borderId="0" xfId="0" applyNumberFormat="1" applyAlignment="1">
      <alignment horizontal="left" vertical="center" wrapText="1"/>
    </xf>
    <xf numFmtId="10" fontId="0" fillId="0" borderId="2" xfId="0" applyNumberForma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_Pesquisa no referencial 10 de maio de 2013" xfId="1"/>
  </cellStyles>
  <dxfs count="2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FFFFE7"/>
      <color rgb="FFFFFFBD"/>
      <color rgb="FFE1FFE1"/>
      <color rgb="FFC9FFC9"/>
      <color rgb="FFFFFFCC"/>
      <color rgb="FFFFFFEB"/>
      <color rgb="FFF8F8F8"/>
      <color rgb="FFF0F0F0"/>
      <color rgb="FFE6E6E6"/>
      <color rgb="FFE8FB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"/>
  <sheetViews>
    <sheetView view="pageLayout" zoomScaleNormal="100" workbookViewId="0">
      <selection activeCell="C16" sqref="C16"/>
    </sheetView>
  </sheetViews>
  <sheetFormatPr defaultRowHeight="15" x14ac:dyDescent="0.25"/>
  <sheetData>
    <row r="4" spans="1:1" ht="18.75" x14ac:dyDescent="0.3">
      <c r="A4" s="11" t="s">
        <v>14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view="pageLayout" zoomScaleNormal="100" workbookViewId="0">
      <selection activeCell="E22" sqref="E22"/>
    </sheetView>
  </sheetViews>
  <sheetFormatPr defaultRowHeight="15" x14ac:dyDescent="0.25"/>
  <cols>
    <col min="1" max="1" width="13" customWidth="1"/>
    <col min="2" max="2" width="11.42578125" customWidth="1"/>
    <col min="3" max="3" width="59.7109375" customWidth="1"/>
    <col min="4" max="4" width="9.140625" bestFit="1" customWidth="1"/>
    <col min="5" max="5" width="12.140625" customWidth="1"/>
    <col min="6" max="6" width="12.28515625" customWidth="1"/>
    <col min="7" max="7" width="14.140625" customWidth="1"/>
  </cols>
  <sheetData>
    <row r="1" spans="1:7" ht="6.75" customHeight="1" x14ac:dyDescent="0.25">
      <c r="B1" s="2"/>
      <c r="C1" s="2"/>
      <c r="D1" s="2"/>
      <c r="E1" s="2"/>
      <c r="F1" s="2"/>
      <c r="G1" s="2"/>
    </row>
    <row r="2" spans="1:7" ht="15.95" customHeight="1" x14ac:dyDescent="0.25">
      <c r="A2" s="4" t="s">
        <v>59</v>
      </c>
      <c r="B2" s="2"/>
      <c r="C2" s="2"/>
      <c r="D2" s="2"/>
      <c r="E2" s="2"/>
      <c r="F2" s="2"/>
      <c r="G2" s="2"/>
    </row>
    <row r="3" spans="1:7" ht="6.75" customHeight="1" x14ac:dyDescent="0.25">
      <c r="A3" s="3"/>
      <c r="B3" s="2"/>
      <c r="C3" s="2"/>
      <c r="D3" s="2"/>
      <c r="E3" s="2"/>
      <c r="F3" s="2"/>
      <c r="G3" s="2"/>
    </row>
    <row r="4" spans="1:7" ht="18.75" customHeight="1" x14ac:dyDescent="0.25">
      <c r="A4" s="58" t="s">
        <v>30</v>
      </c>
      <c r="B4" s="58"/>
      <c r="C4" s="58"/>
      <c r="D4" s="58"/>
      <c r="E4" s="58"/>
      <c r="F4" s="58"/>
      <c r="G4" s="58"/>
    </row>
    <row r="5" spans="1:7" ht="6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59" t="s">
        <v>5</v>
      </c>
      <c r="B6" s="59" t="s">
        <v>1</v>
      </c>
      <c r="C6" s="59" t="s">
        <v>2</v>
      </c>
      <c r="D6" s="59" t="s">
        <v>3</v>
      </c>
      <c r="E6" s="59" t="s">
        <v>4</v>
      </c>
      <c r="F6" s="60" t="s">
        <v>58</v>
      </c>
      <c r="G6" s="59" t="s">
        <v>6</v>
      </c>
    </row>
    <row r="7" spans="1:7" ht="22.5" customHeight="1" x14ac:dyDescent="0.25">
      <c r="A7" s="59"/>
      <c r="B7" s="59"/>
      <c r="C7" s="59"/>
      <c r="D7" s="59"/>
      <c r="E7" s="59"/>
      <c r="F7" s="60"/>
      <c r="G7" s="59"/>
    </row>
    <row r="8" spans="1:7" ht="6.75" customHeight="1" x14ac:dyDescent="0.25">
      <c r="A8" s="9"/>
      <c r="B8" s="9"/>
      <c r="C8" s="9"/>
      <c r="D8" s="9"/>
      <c r="E8" s="9"/>
      <c r="F8" s="10"/>
      <c r="G8" s="9"/>
    </row>
    <row r="9" spans="1:7" ht="24" x14ac:dyDescent="0.25">
      <c r="A9" s="6" t="s">
        <v>8</v>
      </c>
      <c r="B9" s="6">
        <v>88278</v>
      </c>
      <c r="C9" s="6" t="s">
        <v>11</v>
      </c>
      <c r="D9" s="5" t="s">
        <v>0</v>
      </c>
      <c r="E9" s="23">
        <v>3</v>
      </c>
      <c r="F9" s="47">
        <v>22.81</v>
      </c>
      <c r="G9" s="7">
        <f>E9*F9</f>
        <v>68.429999999999993</v>
      </c>
    </row>
    <row r="10" spans="1:7" x14ac:dyDescent="0.25">
      <c r="A10" s="6" t="s">
        <v>8</v>
      </c>
      <c r="B10" s="6">
        <v>88316</v>
      </c>
      <c r="C10" s="6" t="s">
        <v>9</v>
      </c>
      <c r="D10" s="5" t="s">
        <v>0</v>
      </c>
      <c r="E10" s="23">
        <v>3</v>
      </c>
      <c r="F10" s="47">
        <v>20.13</v>
      </c>
      <c r="G10" s="7">
        <f t="shared" ref="G10:G16" si="0">E10*F10</f>
        <v>60.39</v>
      </c>
    </row>
    <row r="11" spans="1:7" ht="24" x14ac:dyDescent="0.25">
      <c r="A11" s="6" t="s">
        <v>10</v>
      </c>
      <c r="B11" s="6">
        <v>10966</v>
      </c>
      <c r="C11" s="6" t="s">
        <v>24</v>
      </c>
      <c r="D11" s="5" t="s">
        <v>12</v>
      </c>
      <c r="E11" s="49">
        <f>C27</f>
        <v>95.399999999999991</v>
      </c>
      <c r="F11" s="47">
        <v>12</v>
      </c>
      <c r="G11" s="7">
        <f t="shared" si="0"/>
        <v>1144.8</v>
      </c>
    </row>
    <row r="12" spans="1:7" ht="24" x14ac:dyDescent="0.25">
      <c r="A12" s="6" t="s">
        <v>8</v>
      </c>
      <c r="B12" s="6">
        <v>100716</v>
      </c>
      <c r="C12" s="6" t="s">
        <v>25</v>
      </c>
      <c r="D12" s="5" t="s">
        <v>13</v>
      </c>
      <c r="E12" s="49">
        <f>C36</f>
        <v>8.7099999999999991</v>
      </c>
      <c r="F12" s="47">
        <v>22</v>
      </c>
      <c r="G12" s="7">
        <f t="shared" si="0"/>
        <v>191.61999999999998</v>
      </c>
    </row>
    <row r="13" spans="1:7" ht="36" x14ac:dyDescent="0.25">
      <c r="A13" s="6" t="s">
        <v>8</v>
      </c>
      <c r="B13" s="25">
        <v>100747</v>
      </c>
      <c r="C13" s="25" t="s">
        <v>26</v>
      </c>
      <c r="D13" s="5" t="s">
        <v>13</v>
      </c>
      <c r="E13" s="49">
        <f>E12*2</f>
        <v>17.419999999999998</v>
      </c>
      <c r="F13" s="47">
        <v>9</v>
      </c>
      <c r="G13" s="7">
        <f t="shared" si="0"/>
        <v>156.77999999999997</v>
      </c>
    </row>
    <row r="14" spans="1:7" ht="24" x14ac:dyDescent="0.25">
      <c r="A14" s="6" t="s">
        <v>8</v>
      </c>
      <c r="B14" s="6">
        <v>98746</v>
      </c>
      <c r="C14" s="6" t="s">
        <v>21</v>
      </c>
      <c r="D14" s="5" t="s">
        <v>22</v>
      </c>
      <c r="E14" s="49">
        <f>C39</f>
        <v>15</v>
      </c>
      <c r="F14" s="47">
        <v>45</v>
      </c>
      <c r="G14" s="7">
        <f t="shared" si="0"/>
        <v>675</v>
      </c>
    </row>
    <row r="15" spans="1:7" x14ac:dyDescent="0.25">
      <c r="A15" s="6" t="s">
        <v>10</v>
      </c>
      <c r="B15" s="6">
        <v>4382</v>
      </c>
      <c r="C15" s="6" t="s">
        <v>28</v>
      </c>
      <c r="D15" s="5" t="s">
        <v>20</v>
      </c>
      <c r="E15" s="49">
        <v>16</v>
      </c>
      <c r="F15" s="47">
        <v>1.66</v>
      </c>
      <c r="G15" s="7">
        <f t="shared" si="0"/>
        <v>26.56</v>
      </c>
    </row>
    <row r="16" spans="1:7" ht="36" x14ac:dyDescent="0.25">
      <c r="A16" s="6" t="s">
        <v>8</v>
      </c>
      <c r="B16" s="6">
        <v>5928</v>
      </c>
      <c r="C16" s="6" t="s">
        <v>18</v>
      </c>
      <c r="D16" s="5" t="s">
        <v>19</v>
      </c>
      <c r="E16" s="23">
        <v>0.2</v>
      </c>
      <c r="F16" s="47">
        <v>250</v>
      </c>
      <c r="G16" s="7">
        <f t="shared" si="0"/>
        <v>50</v>
      </c>
    </row>
    <row r="17" spans="1:7" ht="6.75" customHeight="1" x14ac:dyDescent="0.25">
      <c r="A17" s="1"/>
      <c r="B17" s="1"/>
      <c r="C17" s="1"/>
      <c r="D17" s="1"/>
      <c r="E17" s="1"/>
    </row>
    <row r="18" spans="1:7" x14ac:dyDescent="0.25">
      <c r="A18" s="14"/>
      <c r="B18" s="1"/>
      <c r="C18" s="14"/>
      <c r="D18" s="1"/>
      <c r="E18" s="1"/>
      <c r="F18" s="8" t="s">
        <v>7</v>
      </c>
      <c r="G18" s="48">
        <f>SUM(G9:G16)</f>
        <v>2373.5799999999995</v>
      </c>
    </row>
    <row r="19" spans="1:7" x14ac:dyDescent="0.25">
      <c r="A19" s="14"/>
      <c r="B19" s="1"/>
      <c r="C19" s="14"/>
      <c r="D19" s="1"/>
      <c r="E19" s="1"/>
      <c r="F19" s="12"/>
      <c r="G19" s="13"/>
    </row>
    <row r="20" spans="1:7" ht="4.5" customHeight="1" x14ac:dyDescent="0.25">
      <c r="A20" s="14"/>
      <c r="B20" s="1"/>
      <c r="C20" s="14"/>
      <c r="D20" s="1"/>
      <c r="E20" s="1"/>
      <c r="F20" s="12"/>
      <c r="G20" s="13"/>
    </row>
    <row r="21" spans="1:7" x14ac:dyDescent="0.25">
      <c r="A21" s="15" t="s">
        <v>15</v>
      </c>
      <c r="B21" s="1"/>
      <c r="C21" s="16"/>
      <c r="D21" s="1"/>
      <c r="E21" s="1"/>
      <c r="F21" s="26"/>
      <c r="G21" s="13"/>
    </row>
    <row r="22" spans="1:7" ht="49.5" customHeight="1" x14ac:dyDescent="0.25">
      <c r="A22" s="57" t="s">
        <v>32</v>
      </c>
      <c r="B22" s="57"/>
      <c r="C22" s="50">
        <v>29.15</v>
      </c>
      <c r="D22" s="1"/>
      <c r="E22" s="18"/>
      <c r="F22" s="12"/>
      <c r="G22" s="13"/>
    </row>
    <row r="23" spans="1:7" ht="49.5" customHeight="1" x14ac:dyDescent="0.25">
      <c r="A23" s="57" t="s">
        <v>33</v>
      </c>
      <c r="B23" s="57"/>
      <c r="C23" s="50">
        <v>9.44</v>
      </c>
      <c r="D23" s="1"/>
      <c r="E23" s="18"/>
      <c r="F23" s="12"/>
      <c r="G23" s="13"/>
    </row>
    <row r="24" spans="1:7" ht="49.5" customHeight="1" x14ac:dyDescent="0.25">
      <c r="A24" s="57" t="s">
        <v>34</v>
      </c>
      <c r="B24" s="57"/>
      <c r="C24" s="50">
        <v>53.04</v>
      </c>
      <c r="D24" s="1"/>
      <c r="E24" s="18"/>
      <c r="F24" s="12"/>
      <c r="G24" s="13"/>
    </row>
    <row r="25" spans="1:7" ht="65.25" customHeight="1" x14ac:dyDescent="0.25">
      <c r="A25" s="57" t="s">
        <v>31</v>
      </c>
      <c r="B25" s="57"/>
      <c r="C25" s="50">
        <v>3.77</v>
      </c>
      <c r="D25" s="1"/>
      <c r="E25" s="1"/>
      <c r="F25" s="24"/>
      <c r="G25" s="13"/>
    </row>
    <row r="26" spans="1:7" ht="5.45" customHeight="1" x14ac:dyDescent="0.25">
      <c r="A26" s="14"/>
      <c r="B26" s="1"/>
      <c r="C26" s="19"/>
      <c r="D26" s="1"/>
      <c r="E26" s="1"/>
      <c r="F26" s="12"/>
      <c r="G26" s="13"/>
    </row>
    <row r="27" spans="1:7" x14ac:dyDescent="0.25">
      <c r="A27" s="14"/>
      <c r="B27" s="21" t="s">
        <v>16</v>
      </c>
      <c r="C27" s="54">
        <f>SUM(C22:C25)</f>
        <v>95.399999999999991</v>
      </c>
      <c r="D27" s="1"/>
      <c r="E27" s="1"/>
      <c r="F27" s="12"/>
      <c r="G27" s="13"/>
    </row>
    <row r="28" spans="1:7" ht="4.5" customHeight="1" x14ac:dyDescent="0.25">
      <c r="A28" s="15"/>
      <c r="B28" s="1"/>
      <c r="C28" s="1"/>
      <c r="D28" s="1"/>
      <c r="E28" s="1"/>
      <c r="F28" s="12"/>
      <c r="G28" s="13"/>
    </row>
    <row r="29" spans="1:7" ht="15.95" customHeight="1" x14ac:dyDescent="0.25">
      <c r="A29" s="15"/>
      <c r="B29" s="1"/>
      <c r="C29" s="1"/>
      <c r="D29" s="1"/>
      <c r="E29" s="1"/>
      <c r="F29" s="12"/>
      <c r="G29" s="13"/>
    </row>
    <row r="30" spans="1:7" x14ac:dyDescent="0.25">
      <c r="A30" s="15" t="s">
        <v>17</v>
      </c>
      <c r="B30" s="1"/>
      <c r="C30" s="1"/>
      <c r="D30" s="1"/>
      <c r="E30" s="1"/>
      <c r="F30" s="12"/>
      <c r="G30" s="13"/>
    </row>
    <row r="31" spans="1:7" ht="47.25" customHeight="1" x14ac:dyDescent="0.25">
      <c r="A31" s="57" t="s">
        <v>35</v>
      </c>
      <c r="B31" s="57"/>
      <c r="C31" s="51">
        <v>2.76</v>
      </c>
      <c r="D31" s="1"/>
      <c r="E31" s="1"/>
      <c r="F31" s="12"/>
      <c r="G31" s="13"/>
    </row>
    <row r="32" spans="1:7" ht="47.25" customHeight="1" x14ac:dyDescent="0.25">
      <c r="A32" s="57" t="s">
        <v>36</v>
      </c>
      <c r="B32" s="57"/>
      <c r="C32" s="51">
        <v>0.99</v>
      </c>
      <c r="D32" s="1"/>
      <c r="E32" s="1"/>
      <c r="F32" s="20"/>
      <c r="G32" s="13"/>
    </row>
    <row r="33" spans="1:7" ht="48" customHeight="1" x14ac:dyDescent="0.25">
      <c r="A33" s="57" t="s">
        <v>37</v>
      </c>
      <c r="B33" s="57"/>
      <c r="C33" s="51">
        <v>4.84</v>
      </c>
      <c r="D33" s="1"/>
      <c r="E33" s="1"/>
      <c r="F33" s="20"/>
      <c r="G33" s="13"/>
    </row>
    <row r="34" spans="1:7" ht="51.95" customHeight="1" x14ac:dyDescent="0.25">
      <c r="A34" s="57" t="s">
        <v>38</v>
      </c>
      <c r="B34" s="57"/>
      <c r="C34" s="51">
        <v>0.12</v>
      </c>
      <c r="D34" s="1"/>
      <c r="E34" s="1"/>
      <c r="F34" s="12"/>
      <c r="G34" s="13"/>
    </row>
    <row r="35" spans="1:7" ht="6" customHeight="1" x14ac:dyDescent="0.25">
      <c r="A35" s="2"/>
      <c r="B35" s="2"/>
      <c r="C35" s="20"/>
      <c r="D35" s="17"/>
      <c r="E35" s="17"/>
      <c r="F35" s="17"/>
      <c r="G35" s="17"/>
    </row>
    <row r="36" spans="1:7" x14ac:dyDescent="0.25">
      <c r="A36" s="14"/>
      <c r="B36" s="22" t="s">
        <v>16</v>
      </c>
      <c r="C36" s="55">
        <f>SUM(C31:C34)</f>
        <v>8.7099999999999991</v>
      </c>
      <c r="D36" s="17"/>
      <c r="E36" s="17"/>
      <c r="F36" s="17"/>
      <c r="G36" s="17"/>
    </row>
    <row r="37" spans="1:7" ht="5.45" customHeight="1" x14ac:dyDescent="0.25">
      <c r="A37" s="17"/>
      <c r="B37" s="17"/>
      <c r="C37" s="17"/>
      <c r="D37" s="17"/>
      <c r="E37" s="17"/>
      <c r="F37" s="17"/>
      <c r="G37" s="17"/>
    </row>
    <row r="38" spans="1:7" x14ac:dyDescent="0.25">
      <c r="A38" s="17"/>
      <c r="B38" s="17"/>
      <c r="C38" s="17"/>
      <c r="D38" s="17"/>
      <c r="E38" s="17"/>
      <c r="F38" s="17"/>
      <c r="G38" s="17"/>
    </row>
    <row r="39" spans="1:7" x14ac:dyDescent="0.25">
      <c r="A39" s="61" t="s">
        <v>23</v>
      </c>
      <c r="B39" s="61"/>
      <c r="C39" s="52">
        <v>15</v>
      </c>
      <c r="D39" s="17"/>
      <c r="E39" s="17"/>
      <c r="F39" s="17"/>
      <c r="G39" s="17"/>
    </row>
    <row r="40" spans="1:7" ht="63" customHeight="1" x14ac:dyDescent="0.25">
      <c r="A40" s="62" t="s">
        <v>27</v>
      </c>
      <c r="B40" s="63"/>
      <c r="C40" s="53">
        <v>16</v>
      </c>
      <c r="D40" s="17"/>
      <c r="E40" s="17"/>
      <c r="F40" s="17"/>
      <c r="G40" s="17"/>
    </row>
  </sheetData>
  <mergeCells count="18">
    <mergeCell ref="A39:B39"/>
    <mergeCell ref="A40:B40"/>
    <mergeCell ref="A31:B31"/>
    <mergeCell ref="A32:B32"/>
    <mergeCell ref="A33:B33"/>
    <mergeCell ref="A34:B34"/>
    <mergeCell ref="A22:B22"/>
    <mergeCell ref="A24:B24"/>
    <mergeCell ref="A25:B25"/>
    <mergeCell ref="A23:B23"/>
    <mergeCell ref="A4:G4"/>
    <mergeCell ref="A6:A7"/>
    <mergeCell ref="B6:B7"/>
    <mergeCell ref="C6:C7"/>
    <mergeCell ref="D6:D7"/>
    <mergeCell ref="E6:E7"/>
    <mergeCell ref="F6:F7"/>
    <mergeCell ref="G6:G7"/>
  </mergeCells>
  <conditionalFormatting sqref="A16:E16 A9:E14">
    <cfRule type="expression" dxfId="21" priority="5" stopIfTrue="1">
      <formula>AND($A9&lt;&gt;"COMPOSICAO",$A9&lt;&gt;"INSUMO",$A9&lt;&gt;"")</formula>
    </cfRule>
    <cfRule type="expression" dxfId="20" priority="6" stopIfTrue="1">
      <formula>AND(OR($A9="COMPOSICAO",$A9="INSUMO",$A9&lt;&gt;""),$A9&lt;&gt;"")</formula>
    </cfRule>
  </conditionalFormatting>
  <conditionalFormatting sqref="A15:D15">
    <cfRule type="expression" dxfId="19" priority="3" stopIfTrue="1">
      <formula>AND($A15&lt;&gt;"COMPOSICAO",$A15&lt;&gt;"INSUMO",$A15&lt;&gt;"")</formula>
    </cfRule>
    <cfRule type="expression" dxfId="18" priority="4" stopIfTrue="1">
      <formula>AND(OR($A15="COMPOSICAO",$A15="INSUMO",$A15&lt;&gt;""),$A15&lt;&gt;"")</formula>
    </cfRule>
  </conditionalFormatting>
  <conditionalFormatting sqref="E15">
    <cfRule type="expression" dxfId="17" priority="1" stopIfTrue="1">
      <formula>AND($A15&lt;&gt;"COMPOSICAO",$A15&lt;&gt;"INSUMO",$A15&lt;&gt;"")</formula>
    </cfRule>
    <cfRule type="expression" dxfId="16" priority="2" stopIfTrue="1">
      <formula>AND(OR($A15="COMPOSICAO",$A15="INSUMO",$A15&lt;&gt;""),$A15&lt;&gt;"")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Layout" zoomScaleNormal="100" workbookViewId="0">
      <selection activeCell="A2" sqref="A2"/>
    </sheetView>
  </sheetViews>
  <sheetFormatPr defaultRowHeight="15" x14ac:dyDescent="0.25"/>
  <cols>
    <col min="1" max="1" width="12.85546875" customWidth="1"/>
    <col min="2" max="2" width="10.5703125" customWidth="1"/>
    <col min="3" max="3" width="58.7109375" customWidth="1"/>
    <col min="4" max="4" width="9.140625" customWidth="1"/>
    <col min="5" max="5" width="12.140625" customWidth="1"/>
    <col min="6" max="6" width="13.85546875" customWidth="1"/>
    <col min="7" max="7" width="13" customWidth="1"/>
    <col min="10" max="10" width="15.85546875" customWidth="1"/>
  </cols>
  <sheetData>
    <row r="1" spans="1:10" ht="6" customHeight="1" x14ac:dyDescent="0.25">
      <c r="B1" s="2"/>
      <c r="C1" s="2"/>
      <c r="D1" s="2"/>
      <c r="E1" s="2"/>
      <c r="F1" s="2"/>
      <c r="G1" s="2"/>
    </row>
    <row r="2" spans="1:10" ht="18.75" x14ac:dyDescent="0.25">
      <c r="A2" s="4" t="s">
        <v>29</v>
      </c>
      <c r="B2" s="2"/>
      <c r="C2" s="2"/>
      <c r="D2" s="2"/>
      <c r="E2" s="2"/>
      <c r="F2" s="2"/>
      <c r="G2" s="2"/>
    </row>
    <row r="3" spans="1:10" ht="6" customHeight="1" x14ac:dyDescent="0.25">
      <c r="A3" s="3"/>
      <c r="B3" s="2"/>
      <c r="C3" s="2"/>
      <c r="D3" s="2"/>
      <c r="E3" s="2"/>
      <c r="F3" s="2"/>
      <c r="G3" s="2"/>
    </row>
    <row r="4" spans="1:10" x14ac:dyDescent="0.25">
      <c r="A4" s="64" t="s">
        <v>39</v>
      </c>
      <c r="B4" s="64"/>
      <c r="C4" s="64"/>
      <c r="D4" s="64"/>
      <c r="E4" s="64"/>
      <c r="F4" s="64"/>
      <c r="G4" s="64"/>
    </row>
    <row r="5" spans="1:10" ht="6" customHeight="1" x14ac:dyDescent="0.25">
      <c r="A5" s="27"/>
      <c r="B5" s="27"/>
      <c r="C5" s="27"/>
      <c r="D5" s="27"/>
      <c r="E5" s="27"/>
      <c r="F5" s="27"/>
      <c r="G5" s="27"/>
    </row>
    <row r="6" spans="1:10" ht="15" customHeight="1" x14ac:dyDescent="0.25">
      <c r="A6" s="65" t="s">
        <v>5</v>
      </c>
      <c r="B6" s="65" t="s">
        <v>1</v>
      </c>
      <c r="C6" s="65" t="s">
        <v>2</v>
      </c>
      <c r="D6" s="65" t="s">
        <v>3</v>
      </c>
      <c r="E6" s="65" t="s">
        <v>4</v>
      </c>
      <c r="F6" s="60" t="s">
        <v>58</v>
      </c>
      <c r="G6" s="65" t="s">
        <v>6</v>
      </c>
    </row>
    <row r="7" spans="1:10" ht="21.75" customHeight="1" x14ac:dyDescent="0.25">
      <c r="A7" s="65"/>
      <c r="B7" s="65"/>
      <c r="C7" s="65"/>
      <c r="D7" s="65"/>
      <c r="E7" s="65"/>
      <c r="F7" s="60"/>
      <c r="G7" s="65"/>
    </row>
    <row r="8" spans="1:10" ht="5.25" customHeight="1" x14ac:dyDescent="0.25">
      <c r="A8" s="28"/>
      <c r="B8" s="28"/>
      <c r="C8" s="28"/>
      <c r="D8" s="28"/>
      <c r="E8" s="28"/>
      <c r="F8" s="29"/>
      <c r="G8" s="28"/>
    </row>
    <row r="9" spans="1:10" ht="36" x14ac:dyDescent="0.25">
      <c r="A9" s="30" t="s">
        <v>10</v>
      </c>
      <c r="B9" s="30">
        <v>38406</v>
      </c>
      <c r="C9" s="31" t="s">
        <v>40</v>
      </c>
      <c r="D9" s="30" t="s">
        <v>41</v>
      </c>
      <c r="E9" s="32">
        <v>1.08</v>
      </c>
      <c r="F9" s="56">
        <v>545</v>
      </c>
      <c r="G9" s="7">
        <f t="shared" ref="G9:G14" si="0">E9*F9</f>
        <v>588.6</v>
      </c>
      <c r="J9" s="33"/>
    </row>
    <row r="10" spans="1:10" x14ac:dyDescent="0.25">
      <c r="A10" s="30" t="s">
        <v>8</v>
      </c>
      <c r="B10" s="30">
        <v>88262</v>
      </c>
      <c r="C10" s="31" t="s">
        <v>42</v>
      </c>
      <c r="D10" s="30" t="s">
        <v>0</v>
      </c>
      <c r="E10" s="32">
        <v>0.19900000000000001</v>
      </c>
      <c r="F10" s="56">
        <v>26</v>
      </c>
      <c r="G10" s="7">
        <f t="shared" si="0"/>
        <v>5.1740000000000004</v>
      </c>
      <c r="J10" s="33"/>
    </row>
    <row r="11" spans="1:10" x14ac:dyDescent="0.25">
      <c r="A11" s="30" t="s">
        <v>8</v>
      </c>
      <c r="B11" s="30">
        <v>88309</v>
      </c>
      <c r="C11" s="31" t="s">
        <v>43</v>
      </c>
      <c r="D11" s="30" t="s">
        <v>0</v>
      </c>
      <c r="E11" s="32">
        <v>0.19900000000000001</v>
      </c>
      <c r="F11" s="56">
        <v>26</v>
      </c>
      <c r="G11" s="7">
        <f t="shared" si="0"/>
        <v>5.1740000000000004</v>
      </c>
      <c r="J11" s="33"/>
    </row>
    <row r="12" spans="1:10" x14ac:dyDescent="0.25">
      <c r="A12" s="30" t="s">
        <v>8</v>
      </c>
      <c r="B12" s="30">
        <v>88316</v>
      </c>
      <c r="C12" s="31" t="s">
        <v>9</v>
      </c>
      <c r="D12" s="30" t="s">
        <v>0</v>
      </c>
      <c r="E12" s="32">
        <v>0.192</v>
      </c>
      <c r="F12" s="56">
        <v>20.13</v>
      </c>
      <c r="G12" s="7">
        <f t="shared" si="0"/>
        <v>3.86496</v>
      </c>
      <c r="J12" s="33"/>
    </row>
    <row r="13" spans="1:10" ht="36" x14ac:dyDescent="0.25">
      <c r="A13" s="30" t="s">
        <v>8</v>
      </c>
      <c r="B13" s="30">
        <v>90586</v>
      </c>
      <c r="C13" s="31" t="s">
        <v>44</v>
      </c>
      <c r="D13" s="30" t="s">
        <v>19</v>
      </c>
      <c r="E13" s="32">
        <v>6.8000000000000005E-2</v>
      </c>
      <c r="F13" s="56">
        <v>1.1000000000000001</v>
      </c>
      <c r="G13" s="7">
        <f t="shared" si="0"/>
        <v>7.4800000000000005E-2</v>
      </c>
      <c r="J13" s="33"/>
    </row>
    <row r="14" spans="1:10" ht="36" x14ac:dyDescent="0.25">
      <c r="A14" s="30" t="s">
        <v>8</v>
      </c>
      <c r="B14" s="30">
        <v>90587</v>
      </c>
      <c r="C14" s="31" t="s">
        <v>45</v>
      </c>
      <c r="D14" s="30" t="s">
        <v>46</v>
      </c>
      <c r="E14" s="32">
        <v>0.13100000000000001</v>
      </c>
      <c r="F14" s="56">
        <v>0.44</v>
      </c>
      <c r="G14" s="7">
        <f t="shared" si="0"/>
        <v>5.7640000000000004E-2</v>
      </c>
      <c r="J14" s="33"/>
    </row>
    <row r="15" spans="1:10" ht="6" customHeight="1" x14ac:dyDescent="0.25">
      <c r="A15" s="34"/>
      <c r="B15" s="34"/>
      <c r="C15" s="34"/>
      <c r="D15" s="34"/>
      <c r="E15" s="34"/>
    </row>
    <row r="16" spans="1:10" x14ac:dyDescent="0.25">
      <c r="A16" s="1"/>
      <c r="B16" s="1"/>
      <c r="C16" s="1"/>
      <c r="D16" s="1"/>
      <c r="E16" s="1"/>
      <c r="F16" s="8" t="s">
        <v>7</v>
      </c>
      <c r="G16" s="56">
        <f>SUM(G9:G14)</f>
        <v>602.94539999999995</v>
      </c>
    </row>
    <row r="17" spans="1:5" ht="6.75" customHeight="1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35"/>
      <c r="B19" s="36"/>
    </row>
    <row r="20" spans="1:5" x14ac:dyDescent="0.25">
      <c r="A20" s="35"/>
    </row>
    <row r="21" spans="1:5" x14ac:dyDescent="0.25">
      <c r="B21" s="37"/>
      <c r="C21" s="38"/>
    </row>
    <row r="22" spans="1:5" x14ac:dyDescent="0.25">
      <c r="B22" s="37"/>
      <c r="C22" s="38"/>
    </row>
    <row r="23" spans="1:5" x14ac:dyDescent="0.25">
      <c r="B23" s="37"/>
      <c r="C23" s="38"/>
    </row>
    <row r="24" spans="1:5" x14ac:dyDescent="0.25">
      <c r="B24" s="37"/>
      <c r="C24" s="38"/>
    </row>
    <row r="25" spans="1:5" x14ac:dyDescent="0.25">
      <c r="B25" s="37"/>
      <c r="C25" s="38"/>
    </row>
    <row r="27" spans="1:5" x14ac:dyDescent="0.25">
      <c r="A27" s="35"/>
    </row>
    <row r="28" spans="1:5" x14ac:dyDescent="0.25">
      <c r="A28" s="39"/>
      <c r="B28" s="40"/>
      <c r="C28" s="41"/>
    </row>
  </sheetData>
  <mergeCells count="8">
    <mergeCell ref="A4:G4"/>
    <mergeCell ref="A6:A7"/>
    <mergeCell ref="B6:B7"/>
    <mergeCell ref="C6:C7"/>
    <mergeCell ref="D6:D7"/>
    <mergeCell ref="E6:E7"/>
    <mergeCell ref="F6:F7"/>
    <mergeCell ref="G6:G7"/>
  </mergeCells>
  <conditionalFormatting sqref="A7:E8">
    <cfRule type="expression" dxfId="15" priority="5" stopIfTrue="1">
      <formula>AND($A7&lt;&gt;"COMPOSICAO",$A7&lt;&gt;"INSUMO",$A7&lt;&gt;"")</formula>
    </cfRule>
    <cfRule type="expression" dxfId="14" priority="6" stopIfTrue="1">
      <formula>AND(OR($A7="COMPOSICAO",$A7="INSUMO",$A7&lt;&gt;""),$A7&lt;&gt;"")</formula>
    </cfRule>
  </conditionalFormatting>
  <conditionalFormatting sqref="A7:E8">
    <cfRule type="expression" dxfId="13" priority="3" stopIfTrue="1">
      <formula>AND($A7&lt;&gt;"COMPOSICAO",$A7&lt;&gt;"INSUMO",$A7&lt;&gt;"")</formula>
    </cfRule>
    <cfRule type="expression" dxfId="12" priority="4" stopIfTrue="1">
      <formula>AND(OR($A7="COMPOSICAO",$A7="INSUMO",$A7&lt;&gt;""),$A7&lt;&gt;"")</formula>
    </cfRule>
  </conditionalFormatting>
  <conditionalFormatting sqref="A9:E14">
    <cfRule type="expression" dxfId="11" priority="1" stopIfTrue="1">
      <formula>AND($A9&lt;&gt;"COMPOSICAO",$A9&lt;&gt;"INSUMO",$A9&lt;&gt;"")</formula>
    </cfRule>
    <cfRule type="expression" dxfId="10" priority="2" stopIfTrue="1">
      <formula>AND(OR($A9="COMPOSICAO",$A9="INSUMO",$A9&lt;&gt;""),$A9&lt;&gt;"")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view="pageLayout" zoomScaleNormal="100" workbookViewId="0">
      <selection activeCell="A2" sqref="A2"/>
    </sheetView>
  </sheetViews>
  <sheetFormatPr defaultRowHeight="15" x14ac:dyDescent="0.25"/>
  <cols>
    <col min="1" max="1" width="12.85546875" customWidth="1"/>
    <col min="2" max="2" width="9.7109375" customWidth="1"/>
    <col min="3" max="3" width="61.42578125" customWidth="1"/>
    <col min="4" max="4" width="9.140625" customWidth="1"/>
    <col min="5" max="5" width="12.28515625" customWidth="1"/>
    <col min="6" max="6" width="13.28515625" customWidth="1"/>
    <col min="7" max="7" width="13" customWidth="1"/>
    <col min="10" max="10" width="15.85546875" customWidth="1"/>
  </cols>
  <sheetData>
    <row r="1" spans="1:10" ht="6.75" customHeight="1" x14ac:dyDescent="0.25">
      <c r="B1" s="2"/>
      <c r="C1" s="2"/>
      <c r="D1" s="2"/>
      <c r="E1" s="2"/>
      <c r="F1" s="2"/>
      <c r="G1" s="2"/>
    </row>
    <row r="2" spans="1:10" ht="18.75" x14ac:dyDescent="0.25">
      <c r="A2" s="4" t="s">
        <v>47</v>
      </c>
      <c r="B2" s="2"/>
      <c r="C2" s="2"/>
      <c r="D2" s="2"/>
      <c r="E2" s="2"/>
      <c r="F2" s="2"/>
      <c r="G2" s="2"/>
    </row>
    <row r="3" spans="1:10" ht="6" customHeight="1" x14ac:dyDescent="0.25">
      <c r="A3" s="3"/>
      <c r="B3" s="2"/>
      <c r="C3" s="2"/>
      <c r="D3" s="2"/>
      <c r="E3" s="2"/>
      <c r="F3" s="2"/>
      <c r="G3" s="2"/>
    </row>
    <row r="4" spans="1:10" ht="36.75" customHeight="1" x14ac:dyDescent="0.25">
      <c r="A4" s="64" t="s">
        <v>56</v>
      </c>
      <c r="B4" s="64"/>
      <c r="C4" s="64"/>
      <c r="D4" s="64"/>
      <c r="E4" s="64"/>
      <c r="F4" s="64"/>
      <c r="G4" s="64"/>
    </row>
    <row r="5" spans="1:10" ht="6" customHeight="1" x14ac:dyDescent="0.25">
      <c r="A5" s="27"/>
      <c r="B5" s="27"/>
      <c r="C5" s="27"/>
      <c r="D5" s="27"/>
      <c r="E5" s="27"/>
      <c r="F5" s="27"/>
      <c r="G5" s="27"/>
    </row>
    <row r="6" spans="1:10" ht="15" customHeight="1" x14ac:dyDescent="0.25">
      <c r="A6" s="66" t="s">
        <v>5</v>
      </c>
      <c r="B6" s="66" t="s">
        <v>1</v>
      </c>
      <c r="C6" s="66" t="s">
        <v>2</v>
      </c>
      <c r="D6" s="66" t="s">
        <v>3</v>
      </c>
      <c r="E6" s="66" t="s">
        <v>4</v>
      </c>
      <c r="F6" s="60" t="s">
        <v>58</v>
      </c>
      <c r="G6" s="66" t="s">
        <v>6</v>
      </c>
    </row>
    <row r="7" spans="1:10" ht="23.25" customHeight="1" x14ac:dyDescent="0.25">
      <c r="A7" s="66"/>
      <c r="B7" s="66"/>
      <c r="C7" s="66"/>
      <c r="D7" s="66"/>
      <c r="E7" s="66"/>
      <c r="F7" s="60"/>
      <c r="G7" s="66"/>
    </row>
    <row r="8" spans="1:10" ht="5.25" customHeight="1" x14ac:dyDescent="0.25">
      <c r="A8" s="28"/>
      <c r="B8" s="28"/>
      <c r="C8" s="28"/>
      <c r="D8" s="28"/>
      <c r="E8" s="28"/>
      <c r="F8" s="29"/>
      <c r="G8" s="28"/>
    </row>
    <row r="9" spans="1:10" ht="24" x14ac:dyDescent="0.25">
      <c r="A9" s="30" t="s">
        <v>10</v>
      </c>
      <c r="B9" s="30">
        <v>1332</v>
      </c>
      <c r="C9" s="31" t="s">
        <v>48</v>
      </c>
      <c r="D9" s="30" t="s">
        <v>12</v>
      </c>
      <c r="E9" s="42">
        <v>0.65400000000000003</v>
      </c>
      <c r="F9" s="56">
        <v>8</v>
      </c>
      <c r="G9" s="7">
        <f t="shared" ref="G9:G16" si="0">F9*E9</f>
        <v>5.2320000000000002</v>
      </c>
      <c r="J9" s="33"/>
    </row>
    <row r="10" spans="1:10" ht="24" x14ac:dyDescent="0.25">
      <c r="A10" s="30" t="s">
        <v>10</v>
      </c>
      <c r="B10" s="30">
        <v>11002</v>
      </c>
      <c r="C10" s="31" t="s">
        <v>49</v>
      </c>
      <c r="D10" s="30" t="s">
        <v>12</v>
      </c>
      <c r="E10" s="42">
        <v>4.7449999999999999E-2</v>
      </c>
      <c r="F10" s="56">
        <v>37.880000000000003</v>
      </c>
      <c r="G10" s="7">
        <f t="shared" si="0"/>
        <v>1.7974060000000001</v>
      </c>
      <c r="J10" s="33"/>
    </row>
    <row r="11" spans="1:10" ht="24" x14ac:dyDescent="0.25">
      <c r="A11" s="30" t="s">
        <v>10</v>
      </c>
      <c r="B11" s="30">
        <v>11964</v>
      </c>
      <c r="C11" s="31" t="s">
        <v>57</v>
      </c>
      <c r="D11" s="30" t="s">
        <v>50</v>
      </c>
      <c r="E11" s="42">
        <v>2.44</v>
      </c>
      <c r="F11" s="56">
        <v>2.87</v>
      </c>
      <c r="G11" s="7">
        <f t="shared" si="0"/>
        <v>7.0027999999999997</v>
      </c>
      <c r="J11" s="33"/>
    </row>
    <row r="12" spans="1:10" ht="36" x14ac:dyDescent="0.25">
      <c r="A12" s="43" t="s">
        <v>10</v>
      </c>
      <c r="B12" s="30">
        <v>21012</v>
      </c>
      <c r="C12" s="44" t="s">
        <v>51</v>
      </c>
      <c r="D12" s="43" t="s">
        <v>22</v>
      </c>
      <c r="E12" s="45">
        <v>5.82</v>
      </c>
      <c r="F12" s="56">
        <v>50</v>
      </c>
      <c r="G12" s="7">
        <f t="shared" si="0"/>
        <v>291</v>
      </c>
      <c r="J12" s="33"/>
    </row>
    <row r="13" spans="1:10" ht="36" x14ac:dyDescent="0.25">
      <c r="A13" s="43" t="s">
        <v>10</v>
      </c>
      <c r="B13" s="30">
        <v>21013</v>
      </c>
      <c r="C13" s="44" t="s">
        <v>52</v>
      </c>
      <c r="D13" s="43" t="s">
        <v>22</v>
      </c>
      <c r="E13" s="45">
        <v>3.05</v>
      </c>
      <c r="F13" s="56">
        <v>65</v>
      </c>
      <c r="G13" s="7">
        <f t="shared" si="0"/>
        <v>198.25</v>
      </c>
      <c r="J13" s="33"/>
    </row>
    <row r="14" spans="1:10" ht="48" x14ac:dyDescent="0.25">
      <c r="A14" s="6" t="s">
        <v>8</v>
      </c>
      <c r="B14" s="30">
        <v>100747</v>
      </c>
      <c r="C14" s="25" t="s">
        <v>53</v>
      </c>
      <c r="D14" s="5" t="s">
        <v>13</v>
      </c>
      <c r="E14" s="45">
        <v>1.1000000000000001</v>
      </c>
      <c r="F14" s="56">
        <v>9</v>
      </c>
      <c r="G14" s="7">
        <f t="shared" si="0"/>
        <v>9.9</v>
      </c>
      <c r="J14" s="33"/>
    </row>
    <row r="15" spans="1:10" x14ac:dyDescent="0.25">
      <c r="A15" s="30" t="s">
        <v>8</v>
      </c>
      <c r="B15" s="30">
        <v>88251</v>
      </c>
      <c r="C15" s="31" t="s">
        <v>54</v>
      </c>
      <c r="D15" s="30" t="s">
        <v>0</v>
      </c>
      <c r="E15" s="42">
        <v>1</v>
      </c>
      <c r="F15" s="56">
        <v>20.98</v>
      </c>
      <c r="G15" s="7">
        <f t="shared" si="0"/>
        <v>20.98</v>
      </c>
      <c r="J15" s="33"/>
    </row>
    <row r="16" spans="1:10" x14ac:dyDescent="0.25">
      <c r="A16" s="30" t="s">
        <v>8</v>
      </c>
      <c r="B16" s="30">
        <v>88315</v>
      </c>
      <c r="C16" s="31" t="s">
        <v>55</v>
      </c>
      <c r="D16" s="30" t="s">
        <v>0</v>
      </c>
      <c r="E16" s="42">
        <v>1.5</v>
      </c>
      <c r="F16" s="56">
        <v>27.33</v>
      </c>
      <c r="G16" s="7">
        <f t="shared" si="0"/>
        <v>40.994999999999997</v>
      </c>
      <c r="J16" s="33"/>
    </row>
    <row r="17" spans="1:7" ht="6" customHeight="1" x14ac:dyDescent="0.25">
      <c r="A17" s="34"/>
      <c r="B17" s="34"/>
      <c r="C17" s="34"/>
      <c r="D17" s="34"/>
      <c r="E17" s="34"/>
    </row>
    <row r="18" spans="1:7" x14ac:dyDescent="0.25">
      <c r="A18" s="1"/>
      <c r="B18" s="1"/>
      <c r="C18" s="1"/>
      <c r="D18" s="1"/>
      <c r="E18" s="1"/>
      <c r="F18" s="8" t="s">
        <v>7</v>
      </c>
      <c r="G18" s="56">
        <f>SUM(G9:G16)</f>
        <v>575.15720599999997</v>
      </c>
    </row>
    <row r="19" spans="1:7" ht="6.75" customHeight="1" x14ac:dyDescent="0.25">
      <c r="A19" s="1"/>
      <c r="B19" s="1"/>
      <c r="C19" s="1"/>
      <c r="D19" s="1"/>
      <c r="E19" s="1"/>
    </row>
    <row r="20" spans="1:7" x14ac:dyDescent="0.25">
      <c r="A20" s="1"/>
      <c r="B20" s="1"/>
      <c r="C20" s="1"/>
      <c r="D20" s="1"/>
      <c r="E20" s="1"/>
    </row>
    <row r="21" spans="1:7" x14ac:dyDescent="0.25">
      <c r="A21" s="35"/>
      <c r="B21" s="46"/>
    </row>
    <row r="22" spans="1:7" x14ac:dyDescent="0.25">
      <c r="A22" s="35"/>
    </row>
    <row r="23" spans="1:7" x14ac:dyDescent="0.25">
      <c r="B23" s="37"/>
      <c r="C23" s="38"/>
    </row>
    <row r="24" spans="1:7" x14ac:dyDescent="0.25">
      <c r="B24" s="37"/>
      <c r="C24" s="38"/>
    </row>
    <row r="25" spans="1:7" x14ac:dyDescent="0.25">
      <c r="B25" s="37"/>
      <c r="C25" s="38"/>
    </row>
    <row r="26" spans="1:7" x14ac:dyDescent="0.25">
      <c r="B26" s="37"/>
      <c r="C26" s="38"/>
    </row>
    <row r="28" spans="1:7" x14ac:dyDescent="0.25">
      <c r="A28" s="35"/>
    </row>
    <row r="29" spans="1:7" x14ac:dyDescent="0.25">
      <c r="A29" s="39"/>
      <c r="B29" s="40"/>
      <c r="C29" s="41"/>
    </row>
  </sheetData>
  <mergeCells count="8">
    <mergeCell ref="A4:G4"/>
    <mergeCell ref="A6:A7"/>
    <mergeCell ref="B6:B7"/>
    <mergeCell ref="C6:C7"/>
    <mergeCell ref="D6:D7"/>
    <mergeCell ref="E6:E7"/>
    <mergeCell ref="F6:F7"/>
    <mergeCell ref="G6:G7"/>
  </mergeCells>
  <conditionalFormatting sqref="A7:E8">
    <cfRule type="expression" dxfId="9" priority="9" stopIfTrue="1">
      <formula>AND($A7&lt;&gt;"COMPOSICAO",$A7&lt;&gt;"INSUMO",$A7&lt;&gt;"")</formula>
    </cfRule>
    <cfRule type="expression" dxfId="8" priority="10" stopIfTrue="1">
      <formula>AND(OR($A7="COMPOSICAO",$A7="INSUMO",$A7&lt;&gt;""),$A7&lt;&gt;"")</formula>
    </cfRule>
  </conditionalFormatting>
  <conditionalFormatting sqref="A7:E8">
    <cfRule type="expression" dxfId="7" priority="7" stopIfTrue="1">
      <formula>AND($A7&lt;&gt;"COMPOSICAO",$A7&lt;&gt;"INSUMO",$A7&lt;&gt;"")</formula>
    </cfRule>
    <cfRule type="expression" dxfId="6" priority="8" stopIfTrue="1">
      <formula>AND(OR($A7="COMPOSICAO",$A7="INSUMO",$A7&lt;&gt;""),$A7&lt;&gt;"")</formula>
    </cfRule>
  </conditionalFormatting>
  <conditionalFormatting sqref="A9:E16">
    <cfRule type="expression" dxfId="5" priority="5" stopIfTrue="1">
      <formula>AND($A9&lt;&gt;"COMPOSICAO",$A9&lt;&gt;"INSUMO",$A9&lt;&gt;"")</formula>
    </cfRule>
    <cfRule type="expression" dxfId="4" priority="6" stopIfTrue="1">
      <formula>AND(OR($A9="COMPOSICAO",$A9="INSUMO",$A9&lt;&gt;""),$A9&lt;&gt;"")</formula>
    </cfRule>
  </conditionalFormatting>
  <conditionalFormatting sqref="A14:D14">
    <cfRule type="expression" dxfId="3" priority="3" stopIfTrue="1">
      <formula>AND($A14&lt;&gt;"COMPOSICAO",$A14&lt;&gt;"INSUMO",$A14&lt;&gt;"")</formula>
    </cfRule>
    <cfRule type="expression" dxfId="2" priority="4" stopIfTrue="1">
      <formula>AND(OR($A14="COMPOSICAO",$A14="INSUMO",$A14&lt;&gt;""),$A14&lt;&gt;"")</formula>
    </cfRule>
  </conditionalFormatting>
  <conditionalFormatting sqref="A14:D14">
    <cfRule type="expression" dxfId="1" priority="1" stopIfTrue="1">
      <formula>AND($A14&lt;&gt;"COMPOSICAO",$A14&lt;&gt;"INSUMO",$A14&lt;&gt;"")</formula>
    </cfRule>
    <cfRule type="expression" dxfId="0" priority="2" stopIfTrue="1">
      <formula>AND(OR($A14="COMPOSICAO",$A14="INSUMO",$A14&lt;&gt;""),$A14&lt;&gt;"")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Capa_Composição</vt:lpstr>
      <vt:lpstr>Composição 01</vt:lpstr>
      <vt:lpstr>Composição 02</vt:lpstr>
      <vt:lpstr>Composição 03</vt:lpstr>
      <vt:lpstr>'Composição 01'!Area_de_impressao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fiscalizacao</dc:creator>
  <cp:lastModifiedBy>Engenharia</cp:lastModifiedBy>
  <cp:lastPrinted>2020-08-03T12:07:18Z</cp:lastPrinted>
  <dcterms:created xsi:type="dcterms:W3CDTF">2014-07-30T13:05:35Z</dcterms:created>
  <dcterms:modified xsi:type="dcterms:W3CDTF">2023-11-29T16:07:11Z</dcterms:modified>
</cp:coreProperties>
</file>