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RQUITETO ADRIEL STUCHI\PROJETOS\CAMPO DE  VÔLEI DE AREIA E ÁREA DE FESTAS\CAMPO DE VÔLEI DE AREIA E ÁREA DE FESTAS\PLANILHAS\"/>
    </mc:Choice>
  </mc:AlternateContent>
  <xr:revisionPtr revIDLastSave="0" documentId="13_ncr:1_{DC8DCC68-A649-4A63-BD99-2E12F8B8EC49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Orçamento" sheetId="38" r:id="rId1"/>
    <sheet name="Composições" sheetId="37" r:id="rId2"/>
    <sheet name="BDI" sheetId="39" r:id="rId3"/>
    <sheet name="Resumo" sheetId="34" r:id="rId4"/>
    <sheet name="Cronograma" sheetId="35" r:id="rId5"/>
  </sheets>
  <definedNames>
    <definedName name="_xlnm._FilterDatabase" localSheetId="2" hidden="1">BDI!#REF!</definedName>
    <definedName name="_xlnm._FilterDatabase" localSheetId="1" hidden="1">Composições!#REF!</definedName>
    <definedName name="_xlnm._FilterDatabase" localSheetId="0" hidden="1">Orçamento!#REF!</definedName>
    <definedName name="_xlnm._FilterDatabase" localSheetId="3" hidden="1">Resumo!#REF!</definedName>
    <definedName name="_xlnm.Print_Area" localSheetId="2">BDI!$A$1:$I$29</definedName>
    <definedName name="_xlnm.Print_Area" localSheetId="1">Composições!$A$1:$J$65</definedName>
    <definedName name="_xlnm.Print_Area" localSheetId="4">Cronograma!$A$1:$L$34</definedName>
    <definedName name="_xlnm.Print_Area" localSheetId="0">Orçamento!$A$1:$K$114</definedName>
    <definedName name="_xlnm.Print_Area" localSheetId="3">Resumo!$A$1:$J$34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35" l="1"/>
  <c r="K21" i="35"/>
  <c r="K23" i="35"/>
  <c r="K20" i="35"/>
  <c r="K17" i="35"/>
  <c r="J82" i="38"/>
  <c r="J88" i="38"/>
  <c r="C28" i="38"/>
  <c r="C35" i="38"/>
  <c r="C69" i="38"/>
  <c r="C70" i="38"/>
  <c r="C91" i="38"/>
  <c r="H65" i="37"/>
  <c r="H64" i="37"/>
  <c r="B58" i="37"/>
  <c r="B27" i="35"/>
  <c r="B5" i="37"/>
  <c r="B6" i="37"/>
  <c r="B4" i="37"/>
  <c r="J14" i="38"/>
  <c r="J102" i="38"/>
  <c r="I92" i="38"/>
  <c r="J92" i="38" s="1"/>
  <c r="B4" i="39"/>
  <c r="B5" i="39"/>
  <c r="B6" i="39"/>
  <c r="B7" i="39"/>
  <c r="B8" i="39"/>
  <c r="D27" i="39" l="1"/>
  <c r="C32" i="35"/>
  <c r="B8" i="34"/>
  <c r="B7" i="34"/>
  <c r="B10" i="35" s="1"/>
  <c r="B6" i="34"/>
  <c r="B9" i="35" s="1"/>
  <c r="B5" i="34"/>
  <c r="B8" i="35" s="1"/>
  <c r="B4" i="34"/>
  <c r="B7" i="35" s="1"/>
  <c r="D32" i="34"/>
  <c r="D17" i="35"/>
  <c r="E17" i="35" s="1"/>
  <c r="B24" i="35"/>
  <c r="B23" i="35"/>
  <c r="B22" i="35"/>
  <c r="B21" i="35"/>
  <c r="B20" i="35"/>
  <c r="B19" i="35"/>
  <c r="B18" i="35"/>
  <c r="B17" i="35"/>
  <c r="I12" i="34"/>
  <c r="E26" i="34"/>
  <c r="E24" i="34"/>
  <c r="E22" i="34"/>
  <c r="E20" i="34"/>
  <c r="E18" i="34"/>
  <c r="E16" i="34"/>
  <c r="E14" i="34"/>
  <c r="E12" i="34"/>
  <c r="J87" i="38"/>
  <c r="I42" i="37"/>
  <c r="I43" i="37"/>
  <c r="I44" i="37"/>
  <c r="I45" i="37"/>
  <c r="I101" i="38"/>
  <c r="J101" i="38" s="1"/>
  <c r="I26" i="34" s="1"/>
  <c r="D24" i="35" s="1"/>
  <c r="G24" i="35" s="1"/>
  <c r="I97" i="38"/>
  <c r="J97" i="38" s="1"/>
  <c r="I96" i="38"/>
  <c r="J96" i="38" s="1"/>
  <c r="J98" i="38" s="1"/>
  <c r="G92" i="38"/>
  <c r="I87" i="38"/>
  <c r="I86" i="38"/>
  <c r="G86" i="38"/>
  <c r="I85" i="38"/>
  <c r="J85" i="38" s="1"/>
  <c r="I81" i="38"/>
  <c r="G81" i="38"/>
  <c r="I80" i="38"/>
  <c r="J80" i="38" s="1"/>
  <c r="I79" i="38"/>
  <c r="J79" i="38" s="1"/>
  <c r="I78" i="38"/>
  <c r="G78" i="38"/>
  <c r="I76" i="38"/>
  <c r="J76" i="38" s="1"/>
  <c r="G76" i="38"/>
  <c r="I75" i="38"/>
  <c r="J75" i="38" s="1"/>
  <c r="G70" i="38"/>
  <c r="G69" i="38"/>
  <c r="O68" i="38"/>
  <c r="I68" i="38"/>
  <c r="G68" i="38"/>
  <c r="I67" i="38"/>
  <c r="G67" i="38"/>
  <c r="I65" i="38"/>
  <c r="G65" i="38"/>
  <c r="I64" i="38"/>
  <c r="J64" i="38" s="1"/>
  <c r="I62" i="38"/>
  <c r="G62" i="38"/>
  <c r="I61" i="38"/>
  <c r="G61" i="38"/>
  <c r="I59" i="38"/>
  <c r="G59" i="38"/>
  <c r="I58" i="38"/>
  <c r="J58" i="38" s="1"/>
  <c r="I57" i="38"/>
  <c r="J57" i="38" s="1"/>
  <c r="I56" i="38"/>
  <c r="G56" i="38"/>
  <c r="I51" i="38"/>
  <c r="J51" i="38" s="1"/>
  <c r="I50" i="38"/>
  <c r="J50" i="38" s="1"/>
  <c r="I49" i="38"/>
  <c r="J49" i="38" s="1"/>
  <c r="I48" i="38"/>
  <c r="J48" i="38" s="1"/>
  <c r="I46" i="38"/>
  <c r="J46" i="38" s="1"/>
  <c r="I45" i="38"/>
  <c r="J45" i="38" s="1"/>
  <c r="I43" i="38"/>
  <c r="G43" i="38"/>
  <c r="I41" i="38"/>
  <c r="G41" i="38"/>
  <c r="J41" i="38" s="1"/>
  <c r="I40" i="38"/>
  <c r="G40" i="38"/>
  <c r="I38" i="38"/>
  <c r="J38" i="38" s="1"/>
  <c r="I37" i="38"/>
  <c r="J37" i="38" s="1"/>
  <c r="I36" i="38"/>
  <c r="J36" i="38" s="1"/>
  <c r="I33" i="38"/>
  <c r="J33" i="38" s="1"/>
  <c r="I32" i="38"/>
  <c r="J32" i="38" s="1"/>
  <c r="I31" i="38"/>
  <c r="J31" i="38" s="1"/>
  <c r="I30" i="38"/>
  <c r="J30" i="38" s="1"/>
  <c r="I29" i="38"/>
  <c r="J29" i="38" s="1"/>
  <c r="I27" i="38"/>
  <c r="J27" i="38" s="1"/>
  <c r="I26" i="38"/>
  <c r="J26" i="38" s="1"/>
  <c r="I24" i="38"/>
  <c r="G24" i="38"/>
  <c r="I23" i="38"/>
  <c r="J23" i="38" s="1"/>
  <c r="I22" i="38"/>
  <c r="J22" i="38" s="1"/>
  <c r="I21" i="38"/>
  <c r="G21" i="38"/>
  <c r="J21" i="38" s="1"/>
  <c r="I19" i="38"/>
  <c r="J19" i="38" s="1"/>
  <c r="I18" i="38"/>
  <c r="G18" i="38"/>
  <c r="I13" i="38"/>
  <c r="J13" i="38" s="1"/>
  <c r="I50" i="37"/>
  <c r="I51" i="37"/>
  <c r="I52" i="37"/>
  <c r="I53" i="37"/>
  <c r="I54" i="37"/>
  <c r="I55" i="37"/>
  <c r="I49" i="37"/>
  <c r="I38" i="37"/>
  <c r="I37" i="37"/>
  <c r="I36" i="37"/>
  <c r="I35" i="37"/>
  <c r="G25" i="37"/>
  <c r="G24" i="37"/>
  <c r="G23" i="37"/>
  <c r="G21" i="37"/>
  <c r="I46" i="37" l="1"/>
  <c r="H70" i="38" s="1"/>
  <c r="I70" i="38" s="1"/>
  <c r="J70" i="38" s="1"/>
  <c r="J68" i="38"/>
  <c r="J24" i="38"/>
  <c r="J62" i="38"/>
  <c r="J59" i="38"/>
  <c r="J61" i="38"/>
  <c r="J78" i="38"/>
  <c r="J67" i="38"/>
  <c r="J18" i="38"/>
  <c r="J56" i="38"/>
  <c r="I56" i="37"/>
  <c r="H91" i="38" s="1"/>
  <c r="J86" i="38"/>
  <c r="I20" i="34" s="1"/>
  <c r="D21" i="35" s="1"/>
  <c r="J81" i="38"/>
  <c r="J65" i="38"/>
  <c r="J43" i="38"/>
  <c r="J40" i="38"/>
  <c r="I24" i="34"/>
  <c r="D23" i="35" s="1"/>
  <c r="I39" i="37"/>
  <c r="H69" i="38" s="1"/>
  <c r="I69" i="38" s="1"/>
  <c r="J69" i="38" s="1"/>
  <c r="J71" i="38" l="1"/>
  <c r="I16" i="34" s="1"/>
  <c r="D19" i="35" s="1"/>
  <c r="I91" i="38"/>
  <c r="J91" i="38" s="1"/>
  <c r="I18" i="34"/>
  <c r="D20" i="35" s="1"/>
  <c r="I22" i="34" l="1"/>
  <c r="D22" i="35" s="1"/>
  <c r="I22" i="35" s="1"/>
  <c r="J93" i="38"/>
  <c r="E23" i="35"/>
  <c r="F23" i="35" s="1"/>
  <c r="K22" i="35" l="1"/>
  <c r="J22" i="35"/>
  <c r="I21" i="35"/>
  <c r="G21" i="35"/>
  <c r="H21" i="35" s="1"/>
  <c r="I21" i="37"/>
  <c r="I30" i="37"/>
  <c r="I26" i="37"/>
  <c r="I31" i="37"/>
  <c r="I27" i="37"/>
  <c r="I28" i="37"/>
  <c r="I23" i="37"/>
  <c r="I24" i="37"/>
  <c r="I25" i="37"/>
  <c r="I29" i="37"/>
  <c r="I22" i="37"/>
  <c r="I32" i="37" l="1"/>
  <c r="H35" i="38" l="1"/>
  <c r="I35" i="38" s="1"/>
  <c r="J35" i="38" s="1"/>
  <c r="I13" i="37"/>
  <c r="I14" i="37"/>
  <c r="I15" i="37"/>
  <c r="I16" i="37"/>
  <c r="I17" i="37"/>
  <c r="I12" i="37"/>
  <c r="I18" i="37" l="1"/>
  <c r="J21" i="35"/>
  <c r="G20" i="35"/>
  <c r="H28" i="38" l="1"/>
  <c r="I28" i="38" s="1"/>
  <c r="J28" i="38" s="1"/>
  <c r="J52" i="38" s="1"/>
  <c r="E19" i="35"/>
  <c r="K19" i="35" s="1"/>
  <c r="H20" i="35"/>
  <c r="J104" i="38" l="1"/>
  <c r="J8" i="38" s="1"/>
  <c r="I14" i="34"/>
  <c r="D18" i="35" s="1"/>
  <c r="I8" i="34" l="1"/>
  <c r="G18" i="35"/>
  <c r="E18" i="35"/>
  <c r="K18" i="35" s="1"/>
  <c r="I25" i="35"/>
  <c r="F18" i="35" l="1"/>
  <c r="H18" i="35"/>
  <c r="G25" i="35"/>
  <c r="F19" i="35"/>
  <c r="D25" i="35" l="1"/>
  <c r="J25" i="35" l="1"/>
  <c r="K25" i="35"/>
  <c r="E25" i="35"/>
  <c r="F25" i="35" s="1"/>
  <c r="G18" i="34"/>
  <c r="G14" i="34"/>
  <c r="G20" i="34"/>
  <c r="G26" i="34"/>
  <c r="G24" i="34"/>
  <c r="G22" i="34"/>
  <c r="G12" i="34"/>
  <c r="G16" i="34"/>
  <c r="H25" i="35"/>
  <c r="F17" i="35"/>
</calcChain>
</file>

<file path=xl/sharedStrings.xml><?xml version="1.0" encoding="utf-8"?>
<sst xmlns="http://schemas.openxmlformats.org/spreadsheetml/2006/main" count="509" uniqueCount="267">
  <si>
    <t>ITEM</t>
  </si>
  <si>
    <t>CÓDIGO</t>
  </si>
  <si>
    <t>FONTE</t>
  </si>
  <si>
    <t>DESCRIÇÃO DOS SERVIÇOS</t>
  </si>
  <si>
    <t>UNID.</t>
  </si>
  <si>
    <t>QUANT.</t>
  </si>
  <si>
    <t>VALOR (R$)</t>
  </si>
  <si>
    <t>SINAPI</t>
  </si>
  <si>
    <t xml:space="preserve">Subtotal </t>
  </si>
  <si>
    <t xml:space="preserve">                   Prefeitura Municipal de Cunhataí - SC </t>
  </si>
  <si>
    <t>VALOR TOTAL(R$):</t>
  </si>
  <si>
    <t xml:space="preserve">A REALIZAR
</t>
  </si>
  <si>
    <t>MÊS 2</t>
  </si>
  <si>
    <t>MÊS 1</t>
  </si>
  <si>
    <t>MÊS 3</t>
  </si>
  <si>
    <t>VALOR  (R$)</t>
  </si>
  <si>
    <t>BDI :</t>
  </si>
  <si>
    <t>1.1</t>
  </si>
  <si>
    <t>m</t>
  </si>
  <si>
    <t>PR. UNIT.(R$) sem bdi</t>
  </si>
  <si>
    <t>PR. UNIT.(R$) com bdi</t>
  </si>
  <si>
    <t>Custo TOTAL com BDI incluso</t>
  </si>
  <si>
    <t>2.1</t>
  </si>
  <si>
    <t>2.2</t>
  </si>
  <si>
    <t>CRONOGRAMA FÍSICO-FINANCEIRO DA OBRA</t>
  </si>
  <si>
    <t>SOMATÓRIO</t>
  </si>
  <si>
    <t>%</t>
  </si>
  <si>
    <t>ITENS</t>
  </si>
  <si>
    <t>Prefeito : _____________________________________________</t>
  </si>
  <si>
    <t>Responsável Técnico: __________________________________________</t>
  </si>
  <si>
    <t>m²</t>
  </si>
  <si>
    <t>m³</t>
  </si>
  <si>
    <t xml:space="preserve">Responsável Técnico: </t>
  </si>
  <si>
    <t xml:space="preserve">Prefeito : </t>
  </si>
  <si>
    <t>VALORES ( R$ )</t>
  </si>
  <si>
    <t>Total</t>
  </si>
  <si>
    <t>2.0</t>
  </si>
  <si>
    <t>6.0</t>
  </si>
  <si>
    <t xml:space="preserve"> Adriel Stuchi - Arquiteto e Urbanista - CAU n° A147216-0</t>
  </si>
  <si>
    <t xml:space="preserve">  TOTAL</t>
  </si>
  <si>
    <t>PLANILHA ORÇAMENTÁRIA</t>
  </si>
  <si>
    <t xml:space="preserve">           PREFEITURA MUNICIPAL DE CUNHATAÍ - SC </t>
  </si>
  <si>
    <t xml:space="preserve">PREFEITURA MUNICIPAL DE CUNHATAÍ - SC </t>
  </si>
  <si>
    <t>VALORES</t>
  </si>
  <si>
    <t>BDI : 22%</t>
  </si>
  <si>
    <t>Responsável Técnico: ___________________________________________</t>
  </si>
  <si>
    <t>2.3</t>
  </si>
  <si>
    <t>SINAPI-I</t>
  </si>
  <si>
    <t>PLANILHA DE COMPOSIÇÕES</t>
  </si>
  <si>
    <t>COMPOSIÇÃO 01</t>
  </si>
  <si>
    <t>1.2</t>
  </si>
  <si>
    <t>1.3</t>
  </si>
  <si>
    <t>1.4</t>
  </si>
  <si>
    <t>1.5</t>
  </si>
  <si>
    <t>1.6</t>
  </si>
  <si>
    <t>PREÇO UNITÁRIO COMPOSIÇÃO</t>
  </si>
  <si>
    <t>SERVENTE COM ENCARGOS COMPLEMENTARES</t>
  </si>
  <si>
    <t>Prefeito : ___________________________________</t>
  </si>
  <si>
    <t>CUSTO UNITÁRIO</t>
  </si>
  <si>
    <t>PREÇO DO SERVIÇO</t>
  </si>
  <si>
    <t>H</t>
  </si>
  <si>
    <t>3.0</t>
  </si>
  <si>
    <t>3.1</t>
  </si>
  <si>
    <t>3.2</t>
  </si>
  <si>
    <t>kg</t>
  </si>
  <si>
    <t xml:space="preserve">APLICAÇÃO MANUAL DE PINTURA COM TINTA LÁTEX ACRÍLICA EM PAREDES, DUAS DEMÃOS. </t>
  </si>
  <si>
    <t>4.0</t>
  </si>
  <si>
    <t>5.0</t>
  </si>
  <si>
    <t xml:space="preserve">Unid. </t>
  </si>
  <si>
    <t>7.0</t>
  </si>
  <si>
    <t>8.0</t>
  </si>
  <si>
    <t>MASSA PLASTICA PARA MARMORE/GRANITO</t>
  </si>
  <si>
    <t>GRANITO PARA BANCADA, POLIDO, TIPO ANDORINHA/ QUARTZ/ CASTELO/ CORUMBA OU OUTROS EQUIVALENTES DA REGIAO, E= *2,5* CM</t>
  </si>
  <si>
    <t>KG</t>
  </si>
  <si>
    <t xml:space="preserve">CHAPISCO APLICADO EM ALVENARIAS E ESTRUTURAS DE CONCRETO INTERNAS, COM COLHER DE PEDREIRO. ARGAMASSA TRAÇO 1:3 COM PREPARO MANUAL. </t>
  </si>
  <si>
    <t>COMPOSIÇÃO 05</t>
  </si>
  <si>
    <t>TIJOLO CERAMICO REFRATARIO 2,5 X 11,4 X 22,9 CM (L X A X C)</t>
  </si>
  <si>
    <t xml:space="preserve">SINAPI </t>
  </si>
  <si>
    <t>M²</t>
  </si>
  <si>
    <t>SUPORTE PARA CHURRASQUEIRA EM INÓX PARA GRELHAS E ESPETOS</t>
  </si>
  <si>
    <t>COTAÇÃO</t>
  </si>
  <si>
    <t>UNID</t>
  </si>
  <si>
    <t>PEDREIRO COM ENCARGOS COMPLEMENTARES</t>
  </si>
  <si>
    <t>6.1</t>
  </si>
  <si>
    <t>6.2</t>
  </si>
  <si>
    <t>MASSA ÚNICA, PARA RECEBIMENTO DE PINTURA, EM ARGAMASSA TRAÇO 1:2:8, PREPARO MECÂNICO COM BETONEIRA 400L, APLICADA MANUALMENTE EM FACES INTERNAS DE PAREDES, ESPESSURA DE 20MM, COM EXECUÇÃO DE TALISCAS.</t>
  </si>
  <si>
    <t>5.1</t>
  </si>
  <si>
    <t>5.2</t>
  </si>
  <si>
    <t>CONJUNTO PARA QUADRA DE VOLEI COM POSTES EM TUBO DE ACO GALVANIZADO 3", H = *255* CM, PINTURA EM TINTA ESMALTE SINTETICO, REDE DE NYLON COM 2 MM, MALHA 10 X 10 CM E ANTENAS OFICIAIS EM FIBRA DE VIDRO - FORNECIMENTO E INSTALAÇÃO</t>
  </si>
  <si>
    <t>2.4</t>
  </si>
  <si>
    <t>5.3</t>
  </si>
  <si>
    <t>5.5</t>
  </si>
  <si>
    <t>5.6</t>
  </si>
  <si>
    <t>5.7</t>
  </si>
  <si>
    <t xml:space="preserve">SAPATAS </t>
  </si>
  <si>
    <t>3.1.2</t>
  </si>
  <si>
    <t>3.1.3</t>
  </si>
  <si>
    <t>3.1.4</t>
  </si>
  <si>
    <t>VIGA DE BALDRAME</t>
  </si>
  <si>
    <t>AREIA MÉDIA, CAMADA DE 15 CENTÍMETROS</t>
  </si>
  <si>
    <t xml:space="preserve">DRENAGEM </t>
  </si>
  <si>
    <t>DRENO SUBSUPERFICIAL (SEÇÃO 0,40 X 0,40 M), COM TUBO DE PEAD CORRUGADO  PERFURADO, DN 100MM, ENCHIMENTO COM BRITA, ENVOLVIDO COM MANTA GEOTÊXTIL.</t>
  </si>
  <si>
    <t>ESTRUTURA METÁLICA E COBERTURA</t>
  </si>
  <si>
    <t>CHURRAQUEIRA E PIA EM GRANITO</t>
  </si>
  <si>
    <t>PINTURA E BRITA PARA O PISO</t>
  </si>
  <si>
    <t xml:space="preserve">RAMPA DE ACESSIBILIDADE EM CONCRETO </t>
  </si>
  <si>
    <t xml:space="preserve">ALVANERIA DE BLOCOS </t>
  </si>
  <si>
    <t xml:space="preserve">PISO </t>
  </si>
  <si>
    <t xml:space="preserve">CORRIMÃO E GUARDA-CORPO METÁLICO </t>
  </si>
  <si>
    <t xml:space="preserve">ÁREA DE  FESTAS  COBERTA </t>
  </si>
  <si>
    <t>CALHA QUADRADA DE CHAPA DE ACO GALVANIZADA NUM 26, CORTE 33 CM</t>
  </si>
  <si>
    <t>RUFO EXTERNO DE CHAPA DE ACO GALVANIZADA NUM 26, CORTE 28 CM</t>
  </si>
  <si>
    <t>PEDRA BRITADA N. 2 (19 A 38 MM) - FORNECIMENTO E INSTALAÇÃO</t>
  </si>
  <si>
    <t>BANCADA DE GRANITO CINZA POLIDO, DE 1,50 X 0,60 M, PARA PIA DE COZINH- FORNECIMENTO E INSTALAÇÃO. AF_01/20</t>
  </si>
  <si>
    <t>Unid.</t>
  </si>
  <si>
    <t>MONTAGEM E DESMONTAGEM DE FÔRMA DE PILARES, SAPATAS E VIGAS, PÉ-DIREITO SIMPLES, EM CHAPA DE MADEIRA COMPENSADA RESINADA E=17MM</t>
  </si>
  <si>
    <t>MANTA GEOTEXTIL NAO TECIDO AGULHADO DE FILAMENTOS CONTINUOS 100% POLIESTER, RESITENCIA A TRACAO = 14 KN/M</t>
  </si>
  <si>
    <t>1.0</t>
  </si>
  <si>
    <t>2.1.2</t>
  </si>
  <si>
    <t>2.1.4</t>
  </si>
  <si>
    <t>TUBO ACO GALVANIZADO COM COSTURA, CLASSE MEDIA, DN 4", E = 4,50* MM, PESO 12,10*KG/M (NBR 5580)</t>
  </si>
  <si>
    <t>ESSE</t>
  </si>
  <si>
    <t>CORTE E DOBRA DE AÇO CA-60, DIÂMETRO DE 5,0 MM.</t>
  </si>
  <si>
    <t>CORTE E DOBRA DE AÇO CA-50, DIÂMETRO DE 8,0 MM.</t>
  </si>
  <si>
    <t>ESCAVAÇÃO MANUAL PARA FUNDAÇÃO</t>
  </si>
  <si>
    <t>MONTAGEM E DESMONTAGEM DE FÔRMA EM CHAPA DE MADEIRA COMPENSADA E=17MM</t>
  </si>
  <si>
    <t xml:space="preserve">CONCRETO FCK = 20MPA, TRAÇO 1:2,7:3 (EM MASSA SECA DE CIMENTO/ AREIAMÉDIA/ BRITA 1) - PREPARO MECÂNICO COM BETONEIRA 600 L. </t>
  </si>
  <si>
    <t>FUNDAÇÃO QUADRA DE VÕLEI DE AREIA</t>
  </si>
  <si>
    <t xml:space="preserve">PAVIMENTO DA QUADRA DE VÔLEI DE AREIA </t>
  </si>
  <si>
    <t>FECHAMENTO COM ESTRUTURA MEÁLICA E REDE DE PROTEÇÃO DA QUADRA ALTURA 5 METROS</t>
  </si>
  <si>
    <t>ILUMINAÇÃO</t>
  </si>
  <si>
    <t>Unid</t>
  </si>
  <si>
    <t>PISO PODOTÁTIL DE ALERTA OU DIRECIONAL, DE BORRACHA, ASSENTADO SOBRE ARGAMASSA. AF_05/2020</t>
  </si>
  <si>
    <t xml:space="preserve">ALVENARIA DE BLOCOS DE CONCRETO ESTRUTURAL 14X19X39 CM (ESPESSURA 14 CM), FBK = 4,5 MPA, UTILIZANDO COLHER DE PEDREIRO. </t>
  </si>
  <si>
    <t>CUBA DE EMBUTIR RETANGULAR DE AÇO INOXIDÁVEL, 46 X 30 X 12 CM -
FORNECIMENTO E INSTALAÇÃO</t>
  </si>
  <si>
    <t>TORNEIRA CROMADA DE MESA, 1/2 OU 3/4, PARA LAVATÓRIO, PADRÃO POPULARFORNECIMENTO E INSTALAÇÃO.</t>
  </si>
  <si>
    <t>CINTA DE AMARRAÇÃO DE ALVENARIA MOLDADA IN LOCO COM UTILIZAÇÃO DE BLOCOS CANALETA. COM TRELIÇA METÁLICA AÇO CA-50, DIÂMETRO DE 8,0 MM.</t>
  </si>
  <si>
    <t>FABRICAÇÃO E INSTALAÇÃO DE PILAR EM AÇO, COM PERFIL UDC ("U" DOBRADO DE CHAPA) SIMPLES DE ACO LAMINADO, GALVANIZADO, ASTM A36, 127 X 50 MM, E= 3 MM</t>
  </si>
  <si>
    <t>CANTONEIRA ACO ABAS IGUAIS (QUALQUER BITOLA), ESPESSURA ENTRE 1/8" E 1/4"</t>
  </si>
  <si>
    <t>ELETRODO REVESTIDO AWS - E7018, DIAMETRO IGUAL A 4,00 MM</t>
  </si>
  <si>
    <t>MONTADOR DE ESTRUTURA METÁLICA COM ENCARGOS COMPLEMENTARES</t>
  </si>
  <si>
    <t>h</t>
  </si>
  <si>
    <t>INSTALAÇÃO DE PILAR, EM AÇO</t>
  </si>
  <si>
    <t>TELHAMENTO COM TELHA DE AÇO/ALUMÍNIO E = 0,5 MM, COM ATÉ 2 ÁGUAS, INCLUSO IÇAMENTO.</t>
  </si>
  <si>
    <t xml:space="preserve">TUBO PVC, SÉRIE R, ÁGUA PLUVIAL, DN 100 MM, FORNECIDO E INSTALADO EM CONDUTORES VERTICAIS DE ÁGUAS PLUVIAIS. </t>
  </si>
  <si>
    <t>2.3.1</t>
  </si>
  <si>
    <t>2.3.2</t>
  </si>
  <si>
    <t>2.4.1</t>
  </si>
  <si>
    <t>2.4.2</t>
  </si>
  <si>
    <t>ÁGUA POTÁLVEL</t>
  </si>
  <si>
    <t>ESGOTO</t>
  </si>
  <si>
    <t>TUBO, PVC, SOLDÁVEL, DN 25MM, INSTALADO EM RAMAL OU SUB-RAMAL DE ÁGUA- FORNECIMENTO E INSTALAÇÃO.</t>
  </si>
  <si>
    <t>TUBO PVC, SERIE NORMAL, ESGOTO PREDIAL, DN 40 MM, FORNECIDO E INSTALADO EM RAMAL DE DESCARGA OU RAMAL DE ESGOTO SANITÁRIO.</t>
  </si>
  <si>
    <t>CAIXA DE GORDURA SIMPLES, CIRCULAR, EM CONCRETO PRÉ-MOLDADO,
DIÂMETROINTERNO = 0,4 M, ALTURA INTERNA = 0,4 M.</t>
  </si>
  <si>
    <t>CABO DE COBRE FLEXÍVEL ISOLADO, 2,5 MM², ANTI-CHAMA 450/750 V, PARA CIRCUITOS TERMINAIS - FORNECIMENTO E INSTALAÇÃO. AF_03/2023</t>
  </si>
  <si>
    <t>INTERRUPTOR SIMPLES (1 MÓDULO), 10A/250V, INCLUINDO SUPORTE E PLACA -FORNECIMENTO E INSTALAÇÃO. AF_03/202</t>
  </si>
  <si>
    <t>SOQUETE DE BAQUELITE BASE E27, PARA LAMPADAS</t>
  </si>
  <si>
    <t>CONTRAVENTAMENTO EM AÇO CA-50, DIAMETRO DE 10,0 MM</t>
  </si>
  <si>
    <t>LUCIANO FRANZ</t>
  </si>
  <si>
    <t xml:space="preserve">Prefeito Municipal de Cunhataí-SC
</t>
  </si>
  <si>
    <t>4.1</t>
  </si>
  <si>
    <t>4.2</t>
  </si>
  <si>
    <t>4.3</t>
  </si>
  <si>
    <t>7.1</t>
  </si>
  <si>
    <t>8.1</t>
  </si>
  <si>
    <t>__________________________________</t>
  </si>
  <si>
    <t>OBRA: CAMPO DE VÔLEI DE AREIA E ESPAÇO DE FESTAS COBERTO</t>
  </si>
  <si>
    <t>ALVENARIA DE VEDAÇÃO DE BLOCOS CERÂMICOS FURADOS NA HORIZONTAL DE
11,5X19X19 CM (ESPESSURA 11,5 CM) E ARGAMASSA DE ASSENTAMENTO COM
PREPARO MANUAL.</t>
  </si>
  <si>
    <t xml:space="preserve">CHURRASQUEIRA DE ALVENARIA DE VEDAÇÃO DE BLOCOS CERÂMICOS FURADOS NA HORIZONTAL DE 11,5X19X19 CM (ESPESSURA 11,5 CM), BOCAL EM GRANITO PRETO ABSOLUTO OU ANDORINHA E SUPORTE PARA CHURRASQUEIRA EM INÓX PARA GRELHAS E ESPETOS. DUTO REBOCADO E PINTADO COM TINTA ACRÍLICA SEMI BRILHO COR CRÔMIO.  </t>
  </si>
  <si>
    <t>TRAMA DE AÇO COMPOSTA POR TERÇAS PARA TELHADOS DE ATÉ 2 ÁGUAS PARA TELHA ONDULADA DE FIBROCIMENTO, METÁLICA, PLÁSTICA OU TERMOACÚSTICA, INCUSO TRANSPORTE VERTICAL. PERFIL "U" ENRIJECIDO DE ACO GALVANIZADO, DOBRADO, 127X50X17MM E=3,00MM. PINTADO NA COR PRETO COM ACABAMENTO FOSCO</t>
  </si>
  <si>
    <t>CABO DE COBRE FLEXÍVEL ISOLADO, 6 MM², ANTI-CHAMA 450/750 V, PARA CIRCUITOS TERMINAIS - FORNECIMENTO E INSTALAÇÃO. AF_03/2023</t>
  </si>
  <si>
    <t xml:space="preserve">PLACA DE OBRA </t>
  </si>
  <si>
    <t>PLACA DE OBRA  EM CHAPA GALVANIZADA *N. 22*, ADESIVADA, DE *1,2 X 0,80* M</t>
  </si>
  <si>
    <t>2.2.1</t>
  </si>
  <si>
    <t>2.2.2</t>
  </si>
  <si>
    <t>2.2.3</t>
  </si>
  <si>
    <t>2.2.4</t>
  </si>
  <si>
    <t>2.3.3</t>
  </si>
  <si>
    <t>2.3.4</t>
  </si>
  <si>
    <t>2.3.5</t>
  </si>
  <si>
    <t>2.3.6</t>
  </si>
  <si>
    <t>2.3.7</t>
  </si>
  <si>
    <t>2.3.8</t>
  </si>
  <si>
    <t>2.4.3</t>
  </si>
  <si>
    <t>2.4.4</t>
  </si>
  <si>
    <t>2.5</t>
  </si>
  <si>
    <t>2.5.1</t>
  </si>
  <si>
    <t>2.5.2</t>
  </si>
  <si>
    <t>2.6</t>
  </si>
  <si>
    <t>2.6.1</t>
  </si>
  <si>
    <t>2.7</t>
  </si>
  <si>
    <t>2.7.1</t>
  </si>
  <si>
    <t>2.7.2</t>
  </si>
  <si>
    <t>2.8</t>
  </si>
  <si>
    <t>2.8.1</t>
  </si>
  <si>
    <t>2.8.2</t>
  </si>
  <si>
    <t>2.8.3</t>
  </si>
  <si>
    <t>2.8.4</t>
  </si>
  <si>
    <t>3.1.1</t>
  </si>
  <si>
    <t>3.3</t>
  </si>
  <si>
    <t>3.3.1</t>
  </si>
  <si>
    <t>3.3.2</t>
  </si>
  <si>
    <t>3.4</t>
  </si>
  <si>
    <t>3.4.1</t>
  </si>
  <si>
    <t>3.4.2</t>
  </si>
  <si>
    <t>4.1.2</t>
  </si>
  <si>
    <t>4.1.3</t>
  </si>
  <si>
    <t>4.1.4</t>
  </si>
  <si>
    <t>4.2.4</t>
  </si>
  <si>
    <t>7.2</t>
  </si>
  <si>
    <t>COMPOSIÇÃO 02</t>
  </si>
  <si>
    <t>3.4.3</t>
  </si>
  <si>
    <t xml:space="preserve">CORRIMÃO SIMPLES, DIÂMETRO EXTERNO = 1 1/2, EM AÇO GALVANIZADO. </t>
  </si>
  <si>
    <t>GUARDA-CORPO DE AÇO GALVANIZADO DE 1,10M DE ALTURA, MONTANTES TUBULARES DE 1.1/2 ESPAÇADOS DE 1,20M, TRAVESSA SUPERIOR DE 2 , GRADIL FORMADO POR BARRAS CHATAS EM FERRO DE 32X4,8MM, FIXADO COM CHUMBADOR MECÂNICO.</t>
  </si>
  <si>
    <t>2.9</t>
  </si>
  <si>
    <t>2.10</t>
  </si>
  <si>
    <t>2.11</t>
  </si>
  <si>
    <t>COMPOSIÇÃO 03</t>
  </si>
  <si>
    <t>ELETRODO REVESTIDO AWS - E6013, DIAMETRO IGUAL A 2,50 MM</t>
  </si>
  <si>
    <t>PARAFUSO DE ACO TIPO CHUMBADOR PARABOLT, DIAMETRO 3/8", COMPRIMENTO 75 MM</t>
  </si>
  <si>
    <t>AUXILIAR DE SERRALHEIRO COM ENCARGOS COMPLEMENTARES</t>
  </si>
  <si>
    <t>SERRALHEIRO COM ENCARGOS COMPLEMENTARES</t>
  </si>
  <si>
    <t>M</t>
  </si>
  <si>
    <t xml:space="preserve">REFORMA E INSTALAÇÃO DO GUARDA-CORPO EXISTENTE, COM ACABAMENTO EM TINTA ESMALTE BRANCO </t>
  </si>
  <si>
    <t>BUCHA DE NYLON SEM ABA S10, COM PARAFUSO DE 6,10 X 65 MM EM ACO ZINCADO COM ROSCA SOBERBA, CABECA CHATA E FENDA PHILLIPS</t>
  </si>
  <si>
    <t>UM</t>
  </si>
  <si>
    <t>3.4.4</t>
  </si>
  <si>
    <t>COMPOSIÇÃO 04</t>
  </si>
  <si>
    <t>4.4</t>
  </si>
  <si>
    <t xml:space="preserve">REFORMA E INSTALAÇÃO DO CORRIMÃO EXISTENTE, COM ACABAMENTO EM TINTA ESMALTE BRANCO </t>
  </si>
  <si>
    <t>FABRICAÇÃO E INSTALAÇÃO DE TESOURA INTEIRA EM AÇO, VÃO DE 9 M, PARA TELHA ONDULADA DE FIBROCIMENTO, METÁLICA, PLÁSTICA OU TERMOACÚSTICA, INCLUSO IÇAMENTO. PINTADO NA COR PRETO COM ACABAMENTO FOSCO</t>
  </si>
  <si>
    <t>FABRICAÇÃO E INSTALAÇÃO DE PILAR EM AÇO, COM PERFIL UDC ("U" DOBRADO DE CHAPA) SIMPLES DE ACO LAMINADO, GALVANIZADO, ASTM A36, 127 X 50 MM, E= 3 MM. PINTADO NA COR PRETO COM ACABAMENTO FOSCO</t>
  </si>
  <si>
    <t xml:space="preserve">PISO EM CONCRETO 20 MPA PREPARO MECÂNICO, ESPESSURA 7CM. </t>
  </si>
  <si>
    <t xml:space="preserve">TUBO ACO GALVANIZADO COM COSTURA, CLASSE MEDIA, DN 2", E = *3,65* MM, PESO *5,10*KG/M (NBR 5580) - PILARES </t>
  </si>
  <si>
    <t xml:space="preserve">TUBO ACO GALVANIZADO COM COSTURA, CLASSE MEDIA, DN 2", E = *3,65* MM, PESO *5,10*KG/M (NBR 5580) - TRAVESSAS </t>
  </si>
  <si>
    <t xml:space="preserve">FABRICAÇÃO E INSTALAÇÃO DE ESTRUTURA DE FECHAMENTO DO CAMPO DE VOLEI DE AREIA COM 16,20 METROS DE TUBO ACO GALVANIZADO COM COSTURA, CLASSE MEDIA, DN 4" (10,16CM), E = 4,50* MM, (NBR 5580) E 252,20 METROS DE TUBO ACO GALVANIZADO COM COSTURA, CLASSE MEDIA, DN 2" (5,08CM), E = *3,65* MM, (NBR 5580), COM HASTES ANTI GIRO E PORTÃO DE ACESSO COM DIMENSÕES DE 1,10X2,45M. ESTRUTURA PINTADA NA COR PRETO ACABAMENTO FOSCO E COM SUPORTES PARA A INSTALAÇÃO DA REDE DE PROTEÇÃO EM NYLON. CONFORME PROJETO.  </t>
  </si>
  <si>
    <t>PINTURA COM TINTA ALQUÍDICA DE FUNDO E ACABAMENTO (ESMALTE SINTÉTICO GRAFITE) PULVERIZADA SOBRE PERFIL METÁLICO EXECUTADO EM FÁBRICA (POR DE MÃO).</t>
  </si>
  <si>
    <t>__________________________</t>
  </si>
  <si>
    <t>Prefeito Municipal de Cunhataí-SC</t>
  </si>
  <si>
    <t>_________________________________________________________</t>
  </si>
  <si>
    <t>ENDEREÇO: AVENIDA 04 DE JULHO, CENTRO, CUNHATAÍ-SC</t>
  </si>
  <si>
    <t>REFERÊNCIA DE PREÇO: SINAPI - 10/2023</t>
  </si>
  <si>
    <t xml:space="preserve">PINTURA LÁTEX ACRÍLICA PREMIUM, APLICAÇÃO MANUAL EM PAREDES, DUAS DEMAOS. </t>
  </si>
  <si>
    <t>LAMPADA FLUORESCENTE ESPIRAL BRANCA 65 W, BASE E27 (127/220 V)</t>
  </si>
  <si>
    <t xml:space="preserve">Cunhataí/SC, 05 de dezembro de 2023. </t>
  </si>
  <si>
    <t>DATA: DEZEMBRO DE 2023</t>
  </si>
  <si>
    <t xml:space="preserve">Seguro e Garantia </t>
  </si>
  <si>
    <t>0,42%</t>
  </si>
  <si>
    <t xml:space="preserve">Risco </t>
  </si>
  <si>
    <t>2,05%</t>
  </si>
  <si>
    <t xml:space="preserve">Despesas Financeiras </t>
  </si>
  <si>
    <t>0,93%</t>
  </si>
  <si>
    <t xml:space="preserve">Administração Central </t>
  </si>
  <si>
    <t xml:space="preserve">Lucro Bruto </t>
  </si>
  <si>
    <t>6,43%</t>
  </si>
  <si>
    <t xml:space="preserve">IMP = impostos sobre faturamento* </t>
  </si>
  <si>
    <t>6,65%</t>
  </si>
  <si>
    <t xml:space="preserve">ISS </t>
  </si>
  <si>
    <t>3,00%</t>
  </si>
  <si>
    <t xml:space="preserve">PIS </t>
  </si>
  <si>
    <t>0,65%</t>
  </si>
  <si>
    <t xml:space="preserve">COFINS </t>
  </si>
  <si>
    <t xml:space="preserve">BDI utilizado </t>
  </si>
  <si>
    <t>* soma dos impostos (ISS, PIS, COFINS)</t>
  </si>
  <si>
    <t>REDE DE PROTEÇÃO EM NYLON MALHA 10x10 CM, FIO 2 PARA ÁREA EXTERNA. COM PROTEÇÃO UV - FORNECIMENTO E INSTALAÇÃO</t>
  </si>
  <si>
    <t>REFLETOR DE LED COM 150W E 20542 LÚMENS CADA - FORNECIEMTNO E INSTALAÇÃO - APAR. DE ILUM. DE LED PROJETOR HIGHPOLE SMD 150W, 5.000K, 90°, 20.550lm, FP&gt; 0,98, vida útil 80.000h, IRC 70, IP 67, DPS 10kV/12kA, massa aprox. 3kg, Angulação dos módulos de ±90°, angulação do conjunto de ±30°.</t>
  </si>
  <si>
    <t>PERFIL UDC ("U" DOBRADO DE CHAPA) SIMPLES DE ACO LAMINADO, GALVANIZADO, AS TM A36, 127 X 50 MM, E= 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</si>
</sst>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.0"/>
    <numFmt numFmtId="169" formatCode="_(* #,##0.000_);_(* \(#,##0.000\);_(* &quot;-&quot;??_);_(@_)"/>
  </numFmts>
  <fonts count="3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1"/>
    </font>
    <font>
      <i/>
      <sz val="13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i/>
      <sz val="10"/>
      <name val="Arial Narrow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rgb="FF000000"/>
      <name val="Arial"/>
      <family val="2"/>
    </font>
    <font>
      <sz val="10"/>
      <name val="Arial1"/>
    </font>
    <font>
      <sz val="13"/>
      <color rgb="FF000000"/>
      <name val="ArialMT"/>
    </font>
    <font>
      <sz val="13"/>
      <color rgb="FF000000"/>
      <name val="Arial-BoldMT"/>
    </font>
    <font>
      <b/>
      <sz val="13"/>
      <color rgb="FF000000"/>
      <name val="Arial-BoldMT"/>
    </font>
    <font>
      <sz val="13"/>
      <color rgb="FF000000"/>
      <name val="TimesNewRomanPSM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5" fontId="9" fillId="0" borderId="0" applyBorder="0" applyProtection="0"/>
    <xf numFmtId="165" fontId="9" fillId="0" borderId="0" applyBorder="0" applyProtection="0"/>
    <xf numFmtId="0" fontId="10" fillId="0" borderId="0" applyNumberFormat="0" applyBorder="0" applyProtection="0"/>
    <xf numFmtId="0" fontId="9" fillId="0" borderId="0" applyNumberFormat="0" applyBorder="0" applyProtection="0"/>
    <xf numFmtId="166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6" fillId="0" borderId="0"/>
    <xf numFmtId="9" fontId="6" fillId="0" borderId="0" applyFont="0" applyFill="0" applyBorder="0" applyAlignment="0" applyProtection="0"/>
    <xf numFmtId="0" fontId="12" fillId="0" borderId="0" applyNumberFormat="0" applyBorder="0" applyProtection="0"/>
    <xf numFmtId="167" fontId="12" fillId="0" borderId="0" applyBorder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 applyBorder="0" applyProtection="0"/>
    <xf numFmtId="0" fontId="6" fillId="0" borderId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4" fillId="0" borderId="0"/>
    <xf numFmtId="0" fontId="17" fillId="0" borderId="0"/>
    <xf numFmtId="164" fontId="8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9" fillId="0" borderId="0"/>
    <xf numFmtId="0" fontId="16" fillId="0" borderId="0"/>
    <xf numFmtId="0" fontId="3" fillId="0" borderId="0"/>
    <xf numFmtId="9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29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64">
    <xf numFmtId="0" fontId="0" fillId="0" borderId="0" xfId="0"/>
    <xf numFmtId="0" fontId="6" fillId="0" borderId="0" xfId="10" applyAlignment="1">
      <alignment vertical="center"/>
    </xf>
    <xf numFmtId="0" fontId="7" fillId="0" borderId="0" xfId="10" applyFont="1" applyAlignment="1">
      <alignment horizontal="center"/>
    </xf>
    <xf numFmtId="0" fontId="6" fillId="0" borderId="0" xfId="10" applyAlignment="1">
      <alignment horizontal="left" vertical="center" wrapText="1"/>
    </xf>
    <xf numFmtId="0" fontId="6" fillId="0" borderId="0" xfId="10" applyAlignment="1">
      <alignment vertical="center" wrapText="1"/>
    </xf>
    <xf numFmtId="0" fontId="7" fillId="0" borderId="0" xfId="10" applyFont="1" applyAlignment="1">
      <alignment horizontal="center" vertical="center"/>
    </xf>
    <xf numFmtId="0" fontId="6" fillId="0" borderId="0" xfId="10" applyAlignment="1">
      <alignment horizontal="center" vertical="center"/>
    </xf>
    <xf numFmtId="0" fontId="6" fillId="0" borderId="0" xfId="10" applyAlignment="1">
      <alignment horizontal="center"/>
    </xf>
    <xf numFmtId="0" fontId="6" fillId="0" borderId="0" xfId="10" applyAlignment="1">
      <alignment horizontal="left" vertical="center"/>
    </xf>
    <xf numFmtId="0" fontId="7" fillId="2" borderId="1" xfId="10" applyFont="1" applyFill="1" applyBorder="1" applyAlignment="1">
      <alignment vertical="center"/>
    </xf>
    <xf numFmtId="4" fontId="7" fillId="2" borderId="1" xfId="10" applyNumberFormat="1" applyFont="1" applyFill="1" applyBorder="1" applyAlignment="1">
      <alignment vertical="center"/>
    </xf>
    <xf numFmtId="0" fontId="7" fillId="0" borderId="0" xfId="10" applyFont="1" applyAlignment="1">
      <alignment vertical="center"/>
    </xf>
    <xf numFmtId="0" fontId="6" fillId="4" borderId="0" xfId="10" applyFill="1" applyAlignment="1">
      <alignment vertical="center"/>
    </xf>
    <xf numFmtId="4" fontId="7" fillId="3" borderId="1" xfId="10" applyNumberFormat="1" applyFont="1" applyFill="1" applyBorder="1" applyAlignment="1">
      <alignment vertical="center"/>
    </xf>
    <xf numFmtId="164" fontId="6" fillId="0" borderId="0" xfId="26" applyFont="1" applyFill="1" applyAlignment="1">
      <alignment vertical="center"/>
    </xf>
    <xf numFmtId="164" fontId="6" fillId="0" borderId="0" xfId="26" applyFont="1" applyFill="1" applyAlignment="1">
      <alignment horizontal="center" vertical="center"/>
    </xf>
    <xf numFmtId="164" fontId="6" fillId="0" borderId="0" xfId="26" applyFont="1" applyFill="1" applyBorder="1" applyAlignment="1">
      <alignment vertical="center"/>
    </xf>
    <xf numFmtId="164" fontId="6" fillId="0" borderId="0" xfId="26" applyFont="1" applyFill="1" applyBorder="1" applyAlignment="1">
      <alignment horizontal="center" vertical="center"/>
    </xf>
    <xf numFmtId="164" fontId="7" fillId="2" borderId="1" xfId="26" applyFont="1" applyFill="1" applyBorder="1" applyAlignment="1">
      <alignment vertical="center"/>
    </xf>
    <xf numFmtId="164" fontId="6" fillId="2" borderId="1" xfId="26" applyFont="1" applyFill="1" applyBorder="1" applyAlignment="1">
      <alignment vertical="center"/>
    </xf>
    <xf numFmtId="164" fontId="6" fillId="0" borderId="0" xfId="26" applyFont="1" applyFill="1" applyBorder="1" applyAlignment="1">
      <alignment vertical="center" wrapText="1"/>
    </xf>
    <xf numFmtId="164" fontId="6" fillId="0" borderId="0" xfId="26" applyFont="1" applyFill="1" applyBorder="1" applyAlignment="1">
      <alignment horizontal="center" vertical="center" wrapText="1"/>
    </xf>
    <xf numFmtId="49" fontId="7" fillId="3" borderId="11" xfId="10" applyNumberFormat="1" applyFont="1" applyFill="1" applyBorder="1" applyAlignment="1">
      <alignment horizontal="center" vertical="center"/>
    </xf>
    <xf numFmtId="164" fontId="7" fillId="0" borderId="1" xfId="26" applyFont="1" applyFill="1" applyBorder="1" applyAlignment="1">
      <alignment horizontal="center" vertical="center"/>
    </xf>
    <xf numFmtId="43" fontId="6" fillId="0" borderId="0" xfId="10" applyNumberFormat="1" applyAlignment="1">
      <alignment vertical="center"/>
    </xf>
    <xf numFmtId="0" fontId="6" fillId="0" borderId="0" xfId="10" applyAlignment="1">
      <alignment horizontal="center" vertical="center" wrapText="1"/>
    </xf>
    <xf numFmtId="164" fontId="7" fillId="3" borderId="11" xfId="26" applyFont="1" applyFill="1" applyBorder="1" applyAlignment="1">
      <alignment horizontal="center" vertical="center"/>
    </xf>
    <xf numFmtId="4" fontId="7" fillId="3" borderId="11" xfId="10" applyNumberFormat="1" applyFont="1" applyFill="1" applyBorder="1" applyAlignment="1">
      <alignment horizontal="center" vertical="center"/>
    </xf>
    <xf numFmtId="0" fontId="20" fillId="0" borderId="1" xfId="10" applyFont="1" applyBorder="1" applyAlignment="1">
      <alignment horizontal="center" vertical="center" wrapText="1"/>
    </xf>
    <xf numFmtId="164" fontId="7" fillId="0" borderId="0" xfId="26" applyFont="1" applyFill="1" applyBorder="1" applyAlignment="1">
      <alignment vertical="center" wrapText="1"/>
    </xf>
    <xf numFmtId="164" fontId="7" fillId="0" borderId="1" xfId="26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top"/>
    </xf>
    <xf numFmtId="0" fontId="25" fillId="0" borderId="0" xfId="10" applyFont="1" applyAlignment="1">
      <alignment horizontal="left" vertical="center"/>
    </xf>
    <xf numFmtId="4" fontId="25" fillId="0" borderId="0" xfId="0" applyNumberFormat="1" applyFont="1" applyAlignment="1">
      <alignment vertical="top"/>
    </xf>
    <xf numFmtId="0" fontId="25" fillId="0" borderId="0" xfId="10" applyFont="1" applyAlignment="1">
      <alignment vertical="center"/>
    </xf>
    <xf numFmtId="0" fontId="15" fillId="0" borderId="0" xfId="10" applyFont="1" applyAlignment="1">
      <alignment vertical="center" wrapText="1"/>
    </xf>
    <xf numFmtId="4" fontId="25" fillId="0" borderId="0" xfId="0" applyNumberFormat="1" applyFont="1" applyAlignment="1">
      <alignment vertical="center"/>
    </xf>
    <xf numFmtId="4" fontId="21" fillId="3" borderId="1" xfId="10" applyNumberFormat="1" applyFont="1" applyFill="1" applyBorder="1" applyAlignment="1">
      <alignment vertical="center"/>
    </xf>
    <xf numFmtId="0" fontId="20" fillId="0" borderId="0" xfId="10" applyFont="1" applyAlignment="1">
      <alignment horizontal="center" vertical="center"/>
    </xf>
    <xf numFmtId="0" fontId="20" fillId="0" borderId="0" xfId="10" applyFont="1" applyAlignment="1">
      <alignment horizontal="left" vertical="center"/>
    </xf>
    <xf numFmtId="164" fontId="20" fillId="0" borderId="0" xfId="26" applyFont="1" applyFill="1" applyBorder="1" applyAlignment="1">
      <alignment horizontal="center" vertical="center"/>
    </xf>
    <xf numFmtId="164" fontId="20" fillId="0" borderId="0" xfId="26" applyFont="1" applyFill="1" applyBorder="1" applyAlignment="1">
      <alignment vertical="center"/>
    </xf>
    <xf numFmtId="0" fontId="20" fillId="0" borderId="0" xfId="10" applyFont="1" applyAlignment="1">
      <alignment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vertical="center"/>
    </xf>
    <xf numFmtId="4" fontId="6" fillId="0" borderId="1" xfId="10" applyNumberFormat="1" applyBorder="1" applyAlignment="1">
      <alignment vertical="center"/>
    </xf>
    <xf numFmtId="4" fontId="7" fillId="0" borderId="1" xfId="10" applyNumberFormat="1" applyFont="1" applyBorder="1" applyAlignment="1">
      <alignment vertical="center" wrapText="1"/>
    </xf>
    <xf numFmtId="9" fontId="6" fillId="0" borderId="0" xfId="10" applyNumberFormat="1" applyAlignment="1">
      <alignment vertical="center"/>
    </xf>
    <xf numFmtId="164" fontId="7" fillId="0" borderId="12" xfId="26" applyFont="1" applyFill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/>
    </xf>
    <xf numFmtId="164" fontId="20" fillId="0" borderId="1" xfId="14" applyFont="1" applyFill="1" applyBorder="1" applyAlignment="1">
      <alignment horizontal="right" vertical="center"/>
    </xf>
    <xf numFmtId="0" fontId="20" fillId="0" borderId="1" xfId="10" applyFont="1" applyBorder="1" applyAlignment="1">
      <alignment horizontal="left" vertical="center" wrapText="1"/>
    </xf>
    <xf numFmtId="4" fontId="7" fillId="3" borderId="11" xfId="10" applyNumberFormat="1" applyFont="1" applyFill="1" applyBorder="1" applyAlignment="1">
      <alignment horizontal="center" vertical="center" wrapText="1"/>
    </xf>
    <xf numFmtId="0" fontId="6" fillId="4" borderId="0" xfId="10" applyFill="1" applyAlignment="1">
      <alignment horizontal="center" vertical="center"/>
    </xf>
    <xf numFmtId="164" fontId="6" fillId="0" borderId="0" xfId="14" applyFont="1" applyFill="1" applyBorder="1" applyAlignment="1">
      <alignment vertical="center"/>
    </xf>
    <xf numFmtId="164" fontId="6" fillId="0" borderId="0" xfId="14" applyFont="1" applyFill="1" applyAlignment="1">
      <alignment vertical="center"/>
    </xf>
    <xf numFmtId="4" fontId="25" fillId="0" borderId="0" xfId="0" applyNumberFormat="1" applyFont="1" applyAlignment="1">
      <alignment horizontal="left" vertical="top"/>
    </xf>
    <xf numFmtId="164" fontId="6" fillId="0" borderId="0" xfId="14" applyFont="1" applyFill="1" applyAlignment="1">
      <alignment horizontal="center" vertical="center"/>
    </xf>
    <xf numFmtId="164" fontId="6" fillId="0" borderId="0" xfId="10" applyNumberFormat="1" applyAlignment="1">
      <alignment vertical="center"/>
    </xf>
    <xf numFmtId="0" fontId="6" fillId="0" borderId="1" xfId="10" applyBorder="1" applyAlignment="1">
      <alignment horizontal="center" vertical="center" wrapText="1"/>
    </xf>
    <xf numFmtId="164" fontId="6" fillId="0" borderId="1" xfId="14" applyFont="1" applyFill="1" applyBorder="1" applyAlignment="1">
      <alignment horizontal="right" vertical="center"/>
    </xf>
    <xf numFmtId="0" fontId="6" fillId="0" borderId="1" xfId="10" applyBorder="1" applyAlignment="1">
      <alignment horizontal="center" vertical="center"/>
    </xf>
    <xf numFmtId="49" fontId="7" fillId="3" borderId="1" xfId="10" applyNumberFormat="1" applyFont="1" applyFill="1" applyBorder="1" applyAlignment="1">
      <alignment horizontal="center" vertical="center"/>
    </xf>
    <xf numFmtId="164" fontId="7" fillId="3" borderId="1" xfId="26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165" fontId="22" fillId="0" borderId="1" xfId="4" applyFont="1" applyBorder="1" applyAlignment="1">
      <alignment horizontal="center" vertical="center" wrapText="1"/>
    </xf>
    <xf numFmtId="0" fontId="6" fillId="4" borderId="0" xfId="10" applyFill="1" applyAlignment="1">
      <alignment vertical="top"/>
    </xf>
    <xf numFmtId="0" fontId="7" fillId="0" borderId="0" xfId="10" applyFont="1" applyAlignment="1">
      <alignment horizontal="left"/>
    </xf>
    <xf numFmtId="4" fontId="6" fillId="0" borderId="0" xfId="10" applyNumberFormat="1" applyAlignment="1">
      <alignment vertical="center"/>
    </xf>
    <xf numFmtId="10" fontId="7" fillId="0" borderId="10" xfId="54" applyNumberFormat="1" applyFont="1" applyFill="1" applyBorder="1" applyAlignment="1">
      <alignment horizontal="center" vertical="center" wrapText="1"/>
    </xf>
    <xf numFmtId="10" fontId="7" fillId="3" borderId="1" xfId="54" applyNumberFormat="1" applyFont="1" applyFill="1" applyBorder="1" applyAlignment="1">
      <alignment horizontal="center" vertical="center"/>
    </xf>
    <xf numFmtId="4" fontId="7" fillId="0" borderId="0" xfId="10" applyNumberFormat="1" applyFont="1" applyAlignment="1">
      <alignment horizontal="center" vertical="center"/>
    </xf>
    <xf numFmtId="4" fontId="7" fillId="0" borderId="0" xfId="10" applyNumberFormat="1" applyFont="1" applyAlignment="1">
      <alignment vertical="center"/>
    </xf>
    <xf numFmtId="0" fontId="7" fillId="0" borderId="0" xfId="10" applyFont="1" applyAlignment="1">
      <alignment horizontal="left" vertical="top"/>
    </xf>
    <xf numFmtId="164" fontId="31" fillId="0" borderId="10" xfId="26" applyFont="1" applyFill="1" applyBorder="1" applyAlignment="1">
      <alignment horizontal="center" vertical="center"/>
    </xf>
    <xf numFmtId="4" fontId="7" fillId="0" borderId="0" xfId="10" applyNumberFormat="1" applyFont="1" applyAlignment="1">
      <alignment horizontal="left" vertical="center"/>
    </xf>
    <xf numFmtId="164" fontId="25" fillId="0" borderId="1" xfId="26" applyFont="1" applyFill="1" applyBorder="1" applyAlignment="1">
      <alignment horizontal="center" vertical="center"/>
    </xf>
    <xf numFmtId="10" fontId="7" fillId="2" borderId="1" xfId="54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10" applyFont="1" applyFill="1" applyAlignment="1">
      <alignment horizontal="center" wrapText="1"/>
    </xf>
    <xf numFmtId="0" fontId="7" fillId="4" borderId="0" xfId="10" applyFont="1" applyFill="1" applyAlignment="1">
      <alignment horizontal="center" vertical="center" wrapText="1"/>
    </xf>
    <xf numFmtId="164" fontId="7" fillId="4" borderId="0" xfId="26" applyFont="1" applyFill="1" applyBorder="1" applyAlignment="1">
      <alignment horizontal="center" vertical="center" wrapText="1"/>
    </xf>
    <xf numFmtId="0" fontId="25" fillId="4" borderId="0" xfId="10" applyFont="1" applyFill="1" applyAlignment="1">
      <alignment horizontal="left" vertical="center"/>
    </xf>
    <xf numFmtId="0" fontId="7" fillId="4" borderId="0" xfId="10" applyFont="1" applyFill="1" applyAlignment="1">
      <alignment horizontal="center"/>
    </xf>
    <xf numFmtId="0" fontId="6" fillId="4" borderId="0" xfId="10" applyFill="1" applyAlignment="1">
      <alignment horizontal="left" vertical="center" wrapText="1"/>
    </xf>
    <xf numFmtId="0" fontId="6" fillId="4" borderId="0" xfId="10" applyFill="1" applyAlignment="1">
      <alignment horizontal="center" vertical="center" wrapText="1"/>
    </xf>
    <xf numFmtId="164" fontId="6" fillId="4" borderId="0" xfId="26" applyFont="1" applyFill="1" applyBorder="1" applyAlignment="1">
      <alignment horizontal="center" vertical="center" wrapText="1"/>
    </xf>
    <xf numFmtId="164" fontId="6" fillId="4" borderId="0" xfId="26" applyFont="1" applyFill="1" applyBorder="1" applyAlignment="1">
      <alignment vertical="center" wrapText="1"/>
    </xf>
    <xf numFmtId="0" fontId="6" fillId="4" borderId="0" xfId="10" applyFill="1" applyAlignment="1">
      <alignment vertical="center" wrapText="1"/>
    </xf>
    <xf numFmtId="4" fontId="25" fillId="4" borderId="0" xfId="0" applyNumberFormat="1" applyFont="1" applyFill="1" applyAlignment="1">
      <alignment vertical="center"/>
    </xf>
    <xf numFmtId="164" fontId="6" fillId="4" borderId="0" xfId="26" applyFont="1" applyFill="1" applyAlignment="1">
      <alignment horizontal="center" vertical="center"/>
    </xf>
    <xf numFmtId="164" fontId="6" fillId="4" borderId="0" xfId="26" applyFont="1" applyFill="1" applyAlignment="1">
      <alignment vertical="center"/>
    </xf>
    <xf numFmtId="0" fontId="7" fillId="4" borderId="0" xfId="10" applyFont="1" applyFill="1" applyAlignment="1">
      <alignment vertical="center"/>
    </xf>
    <xf numFmtId="4" fontId="23" fillId="4" borderId="0" xfId="0" applyNumberFormat="1" applyFont="1" applyFill="1" applyAlignment="1">
      <alignment vertical="top"/>
    </xf>
    <xf numFmtId="0" fontId="6" fillId="4" borderId="0" xfId="10" applyFill="1" applyAlignment="1">
      <alignment horizontal="center"/>
    </xf>
    <xf numFmtId="0" fontId="6" fillId="4" borderId="0" xfId="10" applyFill="1" applyAlignment="1">
      <alignment horizontal="left" vertical="center"/>
    </xf>
    <xf numFmtId="0" fontId="25" fillId="4" borderId="0" xfId="10" applyFont="1" applyFill="1" applyAlignment="1">
      <alignment vertical="center"/>
    </xf>
    <xf numFmtId="0" fontId="6" fillId="4" borderId="0" xfId="0" applyFont="1" applyFill="1" applyAlignment="1">
      <alignment wrapText="1"/>
    </xf>
    <xf numFmtId="0" fontId="7" fillId="4" borderId="20" xfId="53" applyFont="1" applyFill="1" applyBorder="1" applyAlignment="1">
      <alignment horizontal="center" vertical="center" wrapText="1"/>
    </xf>
    <xf numFmtId="0" fontId="6" fillId="4" borderId="1" xfId="53" applyFill="1" applyBorder="1" applyAlignment="1">
      <alignment horizontal="center" vertical="center" wrapText="1"/>
    </xf>
    <xf numFmtId="0" fontId="6" fillId="4" borderId="14" xfId="53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44" fontId="6" fillId="4" borderId="1" xfId="60" applyFont="1" applyFill="1" applyBorder="1" applyAlignment="1">
      <alignment horizontal="center" vertical="center"/>
    </xf>
    <xf numFmtId="44" fontId="6" fillId="4" borderId="14" xfId="60" applyFont="1" applyFill="1" applyBorder="1" applyAlignment="1">
      <alignment horizontal="center" vertical="center"/>
    </xf>
    <xf numFmtId="44" fontId="6" fillId="4" borderId="21" xfId="60" quotePrefix="1" applyFont="1" applyFill="1" applyBorder="1" applyAlignment="1">
      <alignment horizontal="center" vertical="center"/>
    </xf>
    <xf numFmtId="44" fontId="6" fillId="4" borderId="21" xfId="60" applyFont="1" applyFill="1" applyBorder="1" applyAlignment="1">
      <alignment vertical="center"/>
    </xf>
    <xf numFmtId="44" fontId="7" fillId="4" borderId="19" xfId="60" applyFont="1" applyFill="1" applyBorder="1" applyAlignment="1">
      <alignment vertical="center"/>
    </xf>
    <xf numFmtId="4" fontId="7" fillId="4" borderId="0" xfId="0" applyNumberFormat="1" applyFont="1" applyFill="1" applyAlignment="1">
      <alignment vertical="top"/>
    </xf>
    <xf numFmtId="4" fontId="7" fillId="4" borderId="0" xfId="0" applyNumberFormat="1" applyFont="1" applyFill="1" applyAlignment="1">
      <alignment horizontal="right" vertical="top"/>
    </xf>
    <xf numFmtId="0" fontId="26" fillId="4" borderId="0" xfId="0" applyFont="1" applyFill="1"/>
    <xf numFmtId="164" fontId="6" fillId="4" borderId="0" xfId="14" applyFont="1" applyFill="1" applyAlignment="1">
      <alignment horizontal="center" vertical="center"/>
    </xf>
    <xf numFmtId="164" fontId="7" fillId="0" borderId="0" xfId="14" applyFont="1" applyFill="1" applyAlignment="1">
      <alignment horizontal="center" vertical="top"/>
    </xf>
    <xf numFmtId="0" fontId="7" fillId="4" borderId="0" xfId="0" applyFont="1" applyFill="1" applyAlignment="1">
      <alignment horizontal="right" vertical="center"/>
    </xf>
    <xf numFmtId="44" fontId="6" fillId="4" borderId="0" xfId="0" applyNumberFormat="1" applyFont="1" applyFill="1" applyAlignment="1">
      <alignment horizontal="right" vertical="center"/>
    </xf>
    <xf numFmtId="44" fontId="6" fillId="4" borderId="0" xfId="60" quotePrefix="1" applyFont="1" applyFill="1" applyBorder="1" applyAlignment="1">
      <alignment horizontal="center" vertical="center"/>
    </xf>
    <xf numFmtId="9" fontId="6" fillId="4" borderId="0" xfId="54" applyFont="1" applyFill="1" applyBorder="1" applyAlignment="1">
      <alignment horizontal="center" vertical="center"/>
    </xf>
    <xf numFmtId="44" fontId="6" fillId="4" borderId="0" xfId="60" applyFont="1" applyFill="1" applyBorder="1" applyAlignment="1">
      <alignment vertical="center"/>
    </xf>
    <xf numFmtId="44" fontId="7" fillId="4" borderId="0" xfId="60" applyFont="1" applyFill="1" applyBorder="1" applyAlignment="1">
      <alignment vertical="center"/>
    </xf>
    <xf numFmtId="0" fontId="7" fillId="4" borderId="14" xfId="53" applyFont="1" applyFill="1" applyBorder="1" applyAlignment="1">
      <alignment horizontal="center" vertical="center"/>
    </xf>
    <xf numFmtId="4" fontId="27" fillId="4" borderId="0" xfId="0" applyNumberFormat="1" applyFont="1" applyFill="1" applyAlignment="1">
      <alignment vertical="top"/>
    </xf>
    <xf numFmtId="164" fontId="6" fillId="0" borderId="1" xfId="14" applyFont="1" applyFill="1" applyBorder="1" applyAlignment="1">
      <alignment horizontal="center" vertical="center" wrapText="1"/>
    </xf>
    <xf numFmtId="44" fontId="31" fillId="2" borderId="1" xfId="60" applyFont="1" applyFill="1" applyBorder="1" applyAlignment="1">
      <alignment vertical="center"/>
    </xf>
    <xf numFmtId="10" fontId="6" fillId="4" borderId="21" xfId="54" applyNumberFormat="1" applyFont="1" applyFill="1" applyBorder="1" applyAlignment="1">
      <alignment horizontal="center" vertical="center"/>
    </xf>
    <xf numFmtId="10" fontId="26" fillId="4" borderId="1" xfId="54" applyNumberFormat="1" applyFont="1" applyFill="1" applyBorder="1" applyAlignment="1">
      <alignment horizontal="center" vertical="center"/>
    </xf>
    <xf numFmtId="164" fontId="7" fillId="0" borderId="0" xfId="26" applyFont="1" applyFill="1" applyBorder="1" applyAlignment="1">
      <alignment horizontal="center" vertical="center" wrapText="1"/>
    </xf>
    <xf numFmtId="10" fontId="7" fillId="0" borderId="0" xfId="54" applyNumberFormat="1" applyFont="1" applyFill="1" applyBorder="1" applyAlignment="1">
      <alignment horizontal="center" vertical="center" wrapText="1"/>
    </xf>
    <xf numFmtId="164" fontId="25" fillId="0" borderId="0" xfId="26" applyFont="1" applyFill="1" applyBorder="1" applyAlignment="1">
      <alignment horizontal="center" vertical="center"/>
    </xf>
    <xf numFmtId="14" fontId="20" fillId="0" borderId="1" xfId="10" applyNumberFormat="1" applyFont="1" applyBorder="1" applyAlignment="1">
      <alignment horizontal="center" vertical="center" wrapText="1"/>
    </xf>
    <xf numFmtId="0" fontId="6" fillId="4" borderId="1" xfId="10" applyFill="1" applyBorder="1" applyAlignment="1">
      <alignment horizontal="left" vertical="center" wrapText="1"/>
    </xf>
    <xf numFmtId="4" fontId="21" fillId="0" borderId="1" xfId="10" applyNumberFormat="1" applyFont="1" applyBorder="1" applyAlignment="1">
      <alignment vertical="center" wrapText="1"/>
    </xf>
    <xf numFmtId="0" fontId="21" fillId="0" borderId="0" xfId="10" applyFont="1" applyAlignment="1">
      <alignment horizontal="right" vertical="center" wrapText="1"/>
    </xf>
    <xf numFmtId="4" fontId="21" fillId="0" borderId="0" xfId="10" applyNumberFormat="1" applyFont="1" applyAlignment="1">
      <alignment vertical="center" wrapText="1"/>
    </xf>
    <xf numFmtId="0" fontId="7" fillId="4" borderId="0" xfId="10" applyFont="1" applyFill="1"/>
    <xf numFmtId="0" fontId="33" fillId="4" borderId="0" xfId="0" applyFont="1" applyFill="1"/>
    <xf numFmtId="0" fontId="33" fillId="4" borderId="0" xfId="0" applyFont="1" applyFill="1" applyAlignment="1">
      <alignment wrapText="1"/>
    </xf>
    <xf numFmtId="4" fontId="7" fillId="0" borderId="0" xfId="10" applyNumberFormat="1" applyFont="1" applyAlignment="1">
      <alignment vertical="center" wrapText="1"/>
    </xf>
    <xf numFmtId="1" fontId="20" fillId="0" borderId="1" xfId="10" applyNumberFormat="1" applyFont="1" applyBorder="1" applyAlignment="1">
      <alignment horizontal="center" vertical="center" wrapText="1"/>
    </xf>
    <xf numFmtId="164" fontId="6" fillId="0" borderId="1" xfId="14" applyFont="1" applyFill="1" applyBorder="1" applyAlignment="1">
      <alignment horizontal="right" vertical="center" wrapText="1"/>
    </xf>
    <xf numFmtId="165" fontId="34" fillId="0" borderId="1" xfId="4" applyFont="1" applyBorder="1" applyAlignment="1">
      <alignment horizontal="center" vertical="center" wrapText="1"/>
    </xf>
    <xf numFmtId="0" fontId="6" fillId="0" borderId="1" xfId="10" applyBorder="1" applyAlignment="1">
      <alignment horizontal="left" vertical="center" wrapText="1"/>
    </xf>
    <xf numFmtId="164" fontId="20" fillId="0" borderId="1" xfId="26" applyFont="1" applyFill="1" applyBorder="1" applyAlignment="1">
      <alignment horizontal="center" vertical="center"/>
    </xf>
    <xf numFmtId="44" fontId="6" fillId="4" borderId="22" xfId="60" applyFont="1" applyFill="1" applyBorder="1" applyAlignment="1">
      <alignment horizontal="center" vertical="center"/>
    </xf>
    <xf numFmtId="10" fontId="26" fillId="4" borderId="22" xfId="54" applyNumberFormat="1" applyFont="1" applyFill="1" applyBorder="1" applyAlignment="1">
      <alignment horizontal="center" vertical="center"/>
    </xf>
    <xf numFmtId="44" fontId="7" fillId="4" borderId="1" xfId="60" applyFont="1" applyFill="1" applyBorder="1" applyAlignment="1">
      <alignment horizontal="left" vertical="center"/>
    </xf>
    <xf numFmtId="44" fontId="7" fillId="4" borderId="21" xfId="0" applyNumberFormat="1" applyFont="1" applyFill="1" applyBorder="1" applyAlignment="1">
      <alignment horizontal="right" vertical="center"/>
    </xf>
    <xf numFmtId="0" fontId="7" fillId="0" borderId="0" xfId="10" applyFont="1" applyAlignment="1">
      <alignment horizontal="center" vertical="top"/>
    </xf>
    <xf numFmtId="164" fontId="6" fillId="0" borderId="0" xfId="14" applyFont="1" applyFill="1" applyAlignment="1">
      <alignment vertical="top" wrapText="1"/>
    </xf>
    <xf numFmtId="0" fontId="20" fillId="6" borderId="1" xfId="10" applyFont="1" applyFill="1" applyBorder="1" applyAlignment="1">
      <alignment horizontal="center" vertical="center" wrapText="1"/>
    </xf>
    <xf numFmtId="0" fontId="6" fillId="6" borderId="1" xfId="10" applyFill="1" applyBorder="1" applyAlignment="1">
      <alignment horizontal="center" vertical="center" wrapText="1"/>
    </xf>
    <xf numFmtId="0" fontId="7" fillId="6" borderId="1" xfId="10" applyFont="1" applyFill="1" applyBorder="1" applyAlignment="1">
      <alignment horizontal="left" vertical="center" wrapText="1"/>
    </xf>
    <xf numFmtId="164" fontId="7" fillId="6" borderId="1" xfId="14" applyFont="1" applyFill="1" applyBorder="1" applyAlignment="1">
      <alignment horizontal="right" vertical="center" wrapText="1"/>
    </xf>
    <xf numFmtId="164" fontId="20" fillId="6" borderId="1" xfId="14" applyFont="1" applyFill="1" applyBorder="1" applyAlignment="1">
      <alignment horizontal="right" vertical="center"/>
    </xf>
    <xf numFmtId="4" fontId="6" fillId="6" borderId="1" xfId="10" applyNumberFormat="1" applyFill="1" applyBorder="1" applyAlignment="1">
      <alignment vertical="center"/>
    </xf>
    <xf numFmtId="4" fontId="7" fillId="6" borderId="1" xfId="10" applyNumberFormat="1" applyFont="1" applyFill="1" applyBorder="1" applyAlignment="1">
      <alignment vertical="center"/>
    </xf>
    <xf numFmtId="4" fontId="7" fillId="0" borderId="1" xfId="10" applyNumberFormat="1" applyFont="1" applyBorder="1" applyAlignment="1">
      <alignment vertical="center"/>
    </xf>
    <xf numFmtId="0" fontId="21" fillId="6" borderId="1" xfId="10" applyFont="1" applyFill="1" applyBorder="1" applyAlignment="1">
      <alignment horizontal="left" vertical="center" wrapText="1"/>
    </xf>
    <xf numFmtId="164" fontId="6" fillId="7" borderId="1" xfId="14" applyFont="1" applyFill="1" applyBorder="1" applyAlignment="1">
      <alignment horizontal="right" vertical="center" wrapText="1"/>
    </xf>
    <xf numFmtId="44" fontId="6" fillId="0" borderId="0" xfId="60" applyFont="1" applyAlignment="1">
      <alignment vertical="center"/>
    </xf>
    <xf numFmtId="0" fontId="7" fillId="2" borderId="1" xfId="10" applyFont="1" applyFill="1" applyBorder="1" applyAlignment="1">
      <alignment vertical="center" wrapText="1"/>
    </xf>
    <xf numFmtId="4" fontId="7" fillId="4" borderId="0" xfId="10" applyNumberFormat="1" applyFont="1" applyFill="1" applyAlignment="1">
      <alignment horizontal="left" vertical="center"/>
    </xf>
    <xf numFmtId="9" fontId="0" fillId="4" borderId="0" xfId="54" applyFont="1" applyFill="1"/>
    <xf numFmtId="0" fontId="6" fillId="0" borderId="13" xfId="10" applyBorder="1" applyAlignment="1">
      <alignment vertical="center" wrapText="1"/>
    </xf>
    <xf numFmtId="164" fontId="6" fillId="0" borderId="1" xfId="14" applyFont="1" applyFill="1" applyBorder="1" applyAlignment="1">
      <alignment vertical="center"/>
    </xf>
    <xf numFmtId="164" fontId="6" fillId="7" borderId="0" xfId="14" applyFont="1" applyFill="1" applyBorder="1" applyAlignment="1">
      <alignment horizontal="right" vertical="center" wrapText="1"/>
    </xf>
    <xf numFmtId="0" fontId="20" fillId="0" borderId="1" xfId="10" applyFont="1" applyBorder="1" applyAlignment="1">
      <alignment horizontal="right" vertical="center" wrapText="1"/>
    </xf>
    <xf numFmtId="2" fontId="20" fillId="0" borderId="1" xfId="10" applyNumberFormat="1" applyFont="1" applyBorder="1" applyAlignment="1">
      <alignment horizontal="right" vertical="center" wrapText="1"/>
    </xf>
    <xf numFmtId="0" fontId="20" fillId="0" borderId="13" xfId="10" applyFont="1" applyBorder="1" applyAlignment="1">
      <alignment horizontal="left" vertical="center" wrapText="1"/>
    </xf>
    <xf numFmtId="0" fontId="21" fillId="6" borderId="1" xfId="10" applyFont="1" applyFill="1" applyBorder="1" applyAlignment="1">
      <alignment horizontal="center" vertical="center" wrapText="1"/>
    </xf>
    <xf numFmtId="168" fontId="7" fillId="0" borderId="0" xfId="10" applyNumberFormat="1" applyFont="1" applyAlignment="1">
      <alignment horizontal="left" vertical="center"/>
    </xf>
    <xf numFmtId="164" fontId="7" fillId="0" borderId="0" xfId="26" applyFont="1" applyFill="1" applyBorder="1" applyAlignment="1">
      <alignment vertical="center"/>
    </xf>
    <xf numFmtId="10" fontId="7" fillId="0" borderId="0" xfId="54" applyNumberFormat="1" applyFont="1" applyFill="1" applyBorder="1" applyAlignment="1">
      <alignment horizontal="center" vertical="center"/>
    </xf>
    <xf numFmtId="164" fontId="6" fillId="0" borderId="0" xfId="14" applyFont="1" applyFill="1" applyAlignment="1">
      <alignment horizontal="center" vertical="top" wrapText="1"/>
    </xf>
    <xf numFmtId="164" fontId="6" fillId="0" borderId="0" xfId="14" applyFont="1" applyFill="1" applyAlignment="1">
      <alignment horizontal="center" vertical="top"/>
    </xf>
    <xf numFmtId="10" fontId="30" fillId="0" borderId="0" xfId="10" applyNumberFormat="1" applyFont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10" fontId="36" fillId="3" borderId="1" xfId="54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0" fontId="37" fillId="0" borderId="1" xfId="0" applyNumberFormat="1" applyFont="1" applyBorder="1" applyAlignment="1">
      <alignment horizontal="center" vertical="center" wrapText="1"/>
    </xf>
    <xf numFmtId="169" fontId="6" fillId="0" borderId="1" xfId="14" applyNumberFormat="1" applyFont="1" applyFill="1" applyBorder="1" applyAlignment="1">
      <alignment horizontal="right" vertical="center" wrapText="1"/>
    </xf>
    <xf numFmtId="0" fontId="6" fillId="0" borderId="12" xfId="10" applyBorder="1" applyAlignment="1">
      <alignment horizontal="center" vertical="center"/>
    </xf>
    <xf numFmtId="0" fontId="6" fillId="0" borderId="10" xfId="10" applyBorder="1" applyAlignment="1">
      <alignment horizontal="center" vertical="center"/>
    </xf>
    <xf numFmtId="0" fontId="6" fillId="0" borderId="12" xfId="10" applyBorder="1" applyAlignment="1">
      <alignment horizontal="center" vertical="center" wrapText="1"/>
    </xf>
    <xf numFmtId="0" fontId="6" fillId="0" borderId="10" xfId="10" applyBorder="1" applyAlignment="1">
      <alignment horizontal="center" vertical="center" wrapText="1"/>
    </xf>
    <xf numFmtId="1" fontId="6" fillId="0" borderId="12" xfId="10" applyNumberFormat="1" applyBorder="1" applyAlignment="1">
      <alignment horizontal="center" vertical="center" wrapText="1"/>
    </xf>
    <xf numFmtId="1" fontId="6" fillId="0" borderId="10" xfId="10" applyNumberFormat="1" applyBorder="1" applyAlignment="1">
      <alignment horizontal="center" vertical="center" wrapText="1"/>
    </xf>
    <xf numFmtId="0" fontId="31" fillId="0" borderId="2" xfId="10" applyFont="1" applyBorder="1" applyAlignment="1">
      <alignment horizontal="center" vertical="center" wrapText="1"/>
    </xf>
    <xf numFmtId="0" fontId="31" fillId="0" borderId="3" xfId="10" applyFont="1" applyBorder="1" applyAlignment="1">
      <alignment horizontal="center" vertical="center" wrapText="1"/>
    </xf>
    <xf numFmtId="0" fontId="31" fillId="0" borderId="4" xfId="10" applyFont="1" applyBorder="1" applyAlignment="1">
      <alignment horizontal="center" vertical="center" wrapText="1"/>
    </xf>
    <xf numFmtId="0" fontId="31" fillId="0" borderId="5" xfId="10" applyFont="1" applyBorder="1" applyAlignment="1">
      <alignment horizontal="center" vertical="center" wrapText="1"/>
    </xf>
    <xf numFmtId="0" fontId="31" fillId="0" borderId="0" xfId="10" applyFont="1" applyAlignment="1">
      <alignment horizontal="center" vertical="center" wrapText="1"/>
    </xf>
    <xf numFmtId="0" fontId="31" fillId="0" borderId="6" xfId="10" applyFont="1" applyBorder="1" applyAlignment="1">
      <alignment horizontal="center" vertical="center" wrapText="1"/>
    </xf>
    <xf numFmtId="0" fontId="31" fillId="0" borderId="7" xfId="10" applyFont="1" applyBorder="1" applyAlignment="1">
      <alignment horizontal="center" vertical="center" wrapText="1"/>
    </xf>
    <xf numFmtId="0" fontId="31" fillId="0" borderId="8" xfId="10" applyFont="1" applyBorder="1" applyAlignment="1">
      <alignment horizontal="center" vertical="center" wrapText="1"/>
    </xf>
    <xf numFmtId="0" fontId="31" fillId="0" borderId="9" xfId="10" applyFont="1" applyBorder="1" applyAlignment="1">
      <alignment horizontal="center" vertical="center" wrapText="1"/>
    </xf>
    <xf numFmtId="168" fontId="21" fillId="2" borderId="12" xfId="10" applyNumberFormat="1" applyFont="1" applyFill="1" applyBorder="1" applyAlignment="1">
      <alignment horizontal="left" vertical="center"/>
    </xf>
    <xf numFmtId="168" fontId="21" fillId="2" borderId="13" xfId="10" applyNumberFormat="1" applyFont="1" applyFill="1" applyBorder="1" applyAlignment="1">
      <alignment horizontal="left" vertical="center"/>
    </xf>
    <xf numFmtId="168" fontId="21" fillId="2" borderId="10" xfId="10" applyNumberFormat="1" applyFont="1" applyFill="1" applyBorder="1" applyAlignment="1">
      <alignment horizontal="left" vertical="center"/>
    </xf>
    <xf numFmtId="0" fontId="21" fillId="2" borderId="12" xfId="10" applyFont="1" applyFill="1" applyBorder="1" applyAlignment="1">
      <alignment horizontal="left" vertical="center"/>
    </xf>
    <xf numFmtId="0" fontId="21" fillId="2" borderId="13" xfId="10" applyFont="1" applyFill="1" applyBorder="1" applyAlignment="1">
      <alignment horizontal="left" vertical="center"/>
    </xf>
    <xf numFmtId="0" fontId="21" fillId="2" borderId="10" xfId="10" applyFont="1" applyFill="1" applyBorder="1" applyAlignment="1">
      <alignment horizontal="left" vertical="center"/>
    </xf>
    <xf numFmtId="0" fontId="21" fillId="0" borderId="12" xfId="10" applyFont="1" applyBorder="1" applyAlignment="1">
      <alignment horizontal="right" vertical="center" wrapText="1"/>
    </xf>
    <xf numFmtId="0" fontId="21" fillId="0" borderId="13" xfId="10" applyFont="1" applyBorder="1" applyAlignment="1">
      <alignment horizontal="right" vertical="center" wrapText="1"/>
    </xf>
    <xf numFmtId="0" fontId="21" fillId="0" borderId="10" xfId="10" applyFont="1" applyBorder="1" applyAlignment="1">
      <alignment horizontal="right" vertical="center" wrapText="1"/>
    </xf>
    <xf numFmtId="164" fontId="6" fillId="0" borderId="0" xfId="14" applyFont="1" applyFill="1" applyAlignment="1">
      <alignment horizontal="center" vertical="top" wrapText="1"/>
    </xf>
    <xf numFmtId="4" fontId="25" fillId="2" borderId="12" xfId="10" applyNumberFormat="1" applyFont="1" applyFill="1" applyBorder="1" applyAlignment="1">
      <alignment horizontal="center" vertical="center"/>
    </xf>
    <xf numFmtId="4" fontId="25" fillId="2" borderId="13" xfId="10" applyNumberFormat="1" applyFont="1" applyFill="1" applyBorder="1" applyAlignment="1">
      <alignment horizontal="center" vertical="center"/>
    </xf>
    <xf numFmtId="4" fontId="25" fillId="2" borderId="10" xfId="10" applyNumberFormat="1" applyFont="1" applyFill="1" applyBorder="1" applyAlignment="1">
      <alignment horizontal="center" vertical="center"/>
    </xf>
    <xf numFmtId="0" fontId="7" fillId="0" borderId="0" xfId="10" applyFont="1" applyAlignment="1">
      <alignment horizontal="center" vertical="top"/>
    </xf>
    <xf numFmtId="0" fontId="21" fillId="0" borderId="1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left" vertical="center" wrapText="1"/>
    </xf>
    <xf numFmtId="0" fontId="21" fillId="0" borderId="1" xfId="10" applyFont="1" applyBorder="1" applyAlignment="1">
      <alignment horizontal="right" vertical="center" wrapText="1"/>
    </xf>
    <xf numFmtId="0" fontId="21" fillId="0" borderId="12" xfId="10" applyFont="1" applyBorder="1" applyAlignment="1">
      <alignment horizontal="center" vertical="center" wrapText="1"/>
    </xf>
    <xf numFmtId="0" fontId="21" fillId="0" borderId="13" xfId="10" applyFont="1" applyBorder="1" applyAlignment="1">
      <alignment horizontal="center" vertical="center" wrapText="1"/>
    </xf>
    <xf numFmtId="0" fontId="21" fillId="0" borderId="10" xfId="10" applyFont="1" applyBorder="1" applyAlignment="1">
      <alignment horizontal="center" vertical="center" wrapText="1"/>
    </xf>
    <xf numFmtId="0" fontId="21" fillId="0" borderId="12" xfId="10" applyFont="1" applyBorder="1" applyAlignment="1">
      <alignment horizontal="left" vertical="center" wrapText="1"/>
    </xf>
    <xf numFmtId="0" fontId="21" fillId="0" borderId="13" xfId="10" applyFont="1" applyBorder="1" applyAlignment="1">
      <alignment horizontal="left" vertical="center" wrapText="1"/>
    </xf>
    <xf numFmtId="0" fontId="21" fillId="0" borderId="10" xfId="1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64" fontId="6" fillId="0" borderId="0" xfId="14" applyFont="1" applyFill="1" applyAlignment="1">
      <alignment horizontal="center" vertical="top"/>
    </xf>
    <xf numFmtId="168" fontId="7" fillId="2" borderId="12" xfId="10" applyNumberFormat="1" applyFont="1" applyFill="1" applyBorder="1" applyAlignment="1">
      <alignment horizontal="left" vertical="center"/>
    </xf>
    <xf numFmtId="168" fontId="7" fillId="2" borderId="13" xfId="10" applyNumberFormat="1" applyFont="1" applyFill="1" applyBorder="1" applyAlignment="1">
      <alignment horizontal="left" vertical="center"/>
    </xf>
    <xf numFmtId="168" fontId="7" fillId="2" borderId="10" xfId="10" applyNumberFormat="1" applyFont="1" applyFill="1" applyBorder="1" applyAlignment="1">
      <alignment horizontal="left" vertical="center"/>
    </xf>
    <xf numFmtId="49" fontId="7" fillId="3" borderId="12" xfId="10" applyNumberFormat="1" applyFont="1" applyFill="1" applyBorder="1" applyAlignment="1">
      <alignment horizontal="left" vertical="center"/>
    </xf>
    <xf numFmtId="49" fontId="7" fillId="3" borderId="13" xfId="10" applyNumberFormat="1" applyFont="1" applyFill="1" applyBorder="1" applyAlignment="1">
      <alignment horizontal="left" vertical="center"/>
    </xf>
    <xf numFmtId="49" fontId="7" fillId="3" borderId="10" xfId="10" applyNumberFormat="1" applyFont="1" applyFill="1" applyBorder="1" applyAlignment="1">
      <alignment horizontal="left" vertical="center"/>
    </xf>
    <xf numFmtId="10" fontId="30" fillId="0" borderId="0" xfId="10" applyNumberFormat="1" applyFont="1" applyAlignment="1">
      <alignment horizontal="center" vertical="center"/>
    </xf>
    <xf numFmtId="0" fontId="7" fillId="4" borderId="23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1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7" fillId="4" borderId="18" xfId="0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right" vertical="center"/>
    </xf>
    <xf numFmtId="0" fontId="32" fillId="4" borderId="2" xfId="10" applyFont="1" applyFill="1" applyBorder="1" applyAlignment="1">
      <alignment horizontal="center" vertical="center" wrapText="1"/>
    </xf>
    <xf numFmtId="0" fontId="32" fillId="4" borderId="3" xfId="10" applyFont="1" applyFill="1" applyBorder="1" applyAlignment="1">
      <alignment horizontal="center" vertical="center" wrapText="1"/>
    </xf>
    <xf numFmtId="0" fontId="32" fillId="4" borderId="4" xfId="10" applyFont="1" applyFill="1" applyBorder="1" applyAlignment="1">
      <alignment horizontal="center" vertical="center" wrapText="1"/>
    </xf>
    <xf numFmtId="0" fontId="32" fillId="4" borderId="5" xfId="10" applyFont="1" applyFill="1" applyBorder="1" applyAlignment="1">
      <alignment horizontal="center" vertical="center" wrapText="1"/>
    </xf>
    <xf numFmtId="0" fontId="32" fillId="4" borderId="0" xfId="10" applyFont="1" applyFill="1" applyAlignment="1">
      <alignment horizontal="center" vertical="center" wrapText="1"/>
    </xf>
    <xf numFmtId="0" fontId="32" fillId="4" borderId="6" xfId="10" applyFont="1" applyFill="1" applyBorder="1" applyAlignment="1">
      <alignment horizontal="center" vertical="center" wrapText="1"/>
    </xf>
    <xf numFmtId="0" fontId="32" fillId="4" borderId="7" xfId="10" applyFont="1" applyFill="1" applyBorder="1" applyAlignment="1">
      <alignment horizontal="center" vertical="center" wrapText="1"/>
    </xf>
    <xf numFmtId="0" fontId="32" fillId="4" borderId="8" xfId="10" applyFont="1" applyFill="1" applyBorder="1" applyAlignment="1">
      <alignment horizontal="center" vertical="center" wrapText="1"/>
    </xf>
    <xf numFmtId="0" fontId="32" fillId="4" borderId="9" xfId="10" applyFont="1" applyFill="1" applyBorder="1" applyAlignment="1">
      <alignment horizontal="center" vertical="center" wrapText="1"/>
    </xf>
    <xf numFmtId="0" fontId="7" fillId="4" borderId="20" xfId="53" applyFont="1" applyFill="1" applyBorder="1" applyAlignment="1">
      <alignment horizontal="center" vertical="center"/>
    </xf>
    <xf numFmtId="0" fontId="7" fillId="4" borderId="17" xfId="53" applyFont="1" applyFill="1" applyBorder="1" applyAlignment="1">
      <alignment horizontal="center" vertical="center"/>
    </xf>
    <xf numFmtId="0" fontId="7" fillId="4" borderId="1" xfId="53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wrapText="1"/>
    </xf>
    <xf numFmtId="0" fontId="7" fillId="4" borderId="16" xfId="53" applyFont="1" applyFill="1" applyBorder="1" applyAlignment="1">
      <alignment horizontal="center" vertical="center" wrapText="1"/>
    </xf>
    <xf numFmtId="0" fontId="7" fillId="4" borderId="20" xfId="53" applyFont="1" applyFill="1" applyBorder="1" applyAlignment="1">
      <alignment horizontal="center" vertical="center" wrapText="1"/>
    </xf>
    <xf numFmtId="0" fontId="6" fillId="4" borderId="15" xfId="53" applyFill="1" applyBorder="1" applyAlignment="1">
      <alignment horizontal="center" vertical="center" wrapText="1"/>
    </xf>
    <xf numFmtId="0" fontId="6" fillId="4" borderId="1" xfId="53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10" fontId="0" fillId="4" borderId="0" xfId="0" applyNumberFormat="1" applyFill="1"/>
  </cellXfs>
  <cellStyles count="61">
    <cellStyle name="20% - Ênfase1 100" xfId="1" xr:uid="{00000000-0005-0000-0000-000000000000}"/>
    <cellStyle name="60% - Ênfase3 2" xfId="57" xr:uid="{00000000-0005-0000-0000-000001000000}"/>
    <cellStyle name="60% - Ênfase6 37" xfId="2" xr:uid="{00000000-0005-0000-0000-000002000000}"/>
    <cellStyle name="Excel Built-in Excel Built-in Excel Built-in Excel Built-in Excel Built-in Excel Built-in Excel Built-in Excel Built-in Separador de milhares 4" xfId="3" xr:uid="{00000000-0005-0000-0000-000003000000}"/>
    <cellStyle name="Excel Built-in Excel Built-in Excel Built-in Excel Built-in Excel Built-in Excel Built-in Excel Built-in Separador de milhares 4" xfId="4" xr:uid="{00000000-0005-0000-0000-000004000000}"/>
    <cellStyle name="Excel Built-in Normal" xfId="5" xr:uid="{00000000-0005-0000-0000-000005000000}"/>
    <cellStyle name="Excel Built-in Normal 1" xfId="6" xr:uid="{00000000-0005-0000-0000-000006000000}"/>
    <cellStyle name="Excel Built-in Normal 2" xfId="30" xr:uid="{00000000-0005-0000-0000-000007000000}"/>
    <cellStyle name="Excel Built-in Normal 3" xfId="41" xr:uid="{00000000-0005-0000-0000-000008000000}"/>
    <cellStyle name="Excel_BuiltIn_Comma" xfId="7" xr:uid="{00000000-0005-0000-0000-000009000000}"/>
    <cellStyle name="Heading" xfId="8" xr:uid="{00000000-0005-0000-0000-00000A000000}"/>
    <cellStyle name="Heading1" xfId="9" xr:uid="{00000000-0005-0000-0000-00000B000000}"/>
    <cellStyle name="Hiperlink 2" xfId="31" xr:uid="{00000000-0005-0000-0000-00000C000000}"/>
    <cellStyle name="Moeda" xfId="60" builtinId="4"/>
    <cellStyle name="Moeda 2" xfId="32" xr:uid="{00000000-0005-0000-0000-00000E000000}"/>
    <cellStyle name="Moeda 3" xfId="58" xr:uid="{00000000-0005-0000-0000-00000F000000}"/>
    <cellStyle name="Normal" xfId="0" builtinId="0"/>
    <cellStyle name="Normal 10" xfId="46" xr:uid="{00000000-0005-0000-0000-000011000000}"/>
    <cellStyle name="Normal 11" xfId="56" xr:uid="{00000000-0005-0000-0000-000012000000}"/>
    <cellStyle name="Normal 2" xfId="10" xr:uid="{00000000-0005-0000-0000-000013000000}"/>
    <cellStyle name="Normal 2 2" xfId="17" xr:uid="{00000000-0005-0000-0000-000014000000}"/>
    <cellStyle name="Normal 3" xfId="18" xr:uid="{00000000-0005-0000-0000-000015000000}"/>
    <cellStyle name="Normal 3 2" xfId="19" xr:uid="{00000000-0005-0000-0000-000016000000}"/>
    <cellStyle name="Normal 3 3" xfId="27" xr:uid="{00000000-0005-0000-0000-000017000000}"/>
    <cellStyle name="Normal 4" xfId="20" xr:uid="{00000000-0005-0000-0000-000018000000}"/>
    <cellStyle name="Normal 5" xfId="23" xr:uid="{00000000-0005-0000-0000-000019000000}"/>
    <cellStyle name="Normal 5 2" xfId="48" xr:uid="{00000000-0005-0000-0000-00001A000000}"/>
    <cellStyle name="Normal 6" xfId="24" xr:uid="{00000000-0005-0000-0000-00001B000000}"/>
    <cellStyle name="Normal 6 2" xfId="42" xr:uid="{00000000-0005-0000-0000-00001C000000}"/>
    <cellStyle name="Normal 6 2 2" xfId="51" xr:uid="{00000000-0005-0000-0000-00001D000000}"/>
    <cellStyle name="Normal 6 3" xfId="49" xr:uid="{00000000-0005-0000-0000-00001E000000}"/>
    <cellStyle name="Normal 7" xfId="25" xr:uid="{00000000-0005-0000-0000-00001F000000}"/>
    <cellStyle name="Normal 7 2" xfId="39" xr:uid="{00000000-0005-0000-0000-000020000000}"/>
    <cellStyle name="Normal 8" xfId="40" xr:uid="{00000000-0005-0000-0000-000021000000}"/>
    <cellStyle name="Normal 8 2" xfId="50" xr:uid="{00000000-0005-0000-0000-000022000000}"/>
    <cellStyle name="Normal 9" xfId="47" xr:uid="{00000000-0005-0000-0000-000023000000}"/>
    <cellStyle name="Normal_Plan1" xfId="53" xr:uid="{00000000-0005-0000-0000-000024000000}"/>
    <cellStyle name="Porcentagem" xfId="54" builtinId="5"/>
    <cellStyle name="Porcentagem 2" xfId="11" xr:uid="{00000000-0005-0000-0000-000026000000}"/>
    <cellStyle name="Porcentagem 3" xfId="33" xr:uid="{00000000-0005-0000-0000-000027000000}"/>
    <cellStyle name="Porcentagem 3 2" xfId="43" xr:uid="{00000000-0005-0000-0000-000028000000}"/>
    <cellStyle name="Porcentagem 4" xfId="29" xr:uid="{00000000-0005-0000-0000-000029000000}"/>
    <cellStyle name="Porcentagem 4 2" xfId="34" xr:uid="{00000000-0005-0000-0000-00002A000000}"/>
    <cellStyle name="Porcentagem 5" xfId="59" xr:uid="{00000000-0005-0000-0000-00002B000000}"/>
    <cellStyle name="Result" xfId="12" xr:uid="{00000000-0005-0000-0000-00002C000000}"/>
    <cellStyle name="Result2" xfId="13" xr:uid="{00000000-0005-0000-0000-00002D000000}"/>
    <cellStyle name="Separador de milhares 2" xfId="15" xr:uid="{00000000-0005-0000-0000-00002E000000}"/>
    <cellStyle name="Separador de milhares 2 2" xfId="21" xr:uid="{00000000-0005-0000-0000-00002F000000}"/>
    <cellStyle name="Separador de milhares 3" xfId="22" xr:uid="{00000000-0005-0000-0000-000030000000}"/>
    <cellStyle name="Separador de milhares 4" xfId="16" xr:uid="{00000000-0005-0000-0000-000031000000}"/>
    <cellStyle name="Vírgula" xfId="14" builtinId="3"/>
    <cellStyle name="Vírgula 2" xfId="26" xr:uid="{00000000-0005-0000-0000-000033000000}"/>
    <cellStyle name="Vírgula 2 2" xfId="45" xr:uid="{00000000-0005-0000-0000-000034000000}"/>
    <cellStyle name="Vírgula 3" xfId="35" xr:uid="{00000000-0005-0000-0000-000035000000}"/>
    <cellStyle name="Vírgula 3 2" xfId="36" xr:uid="{00000000-0005-0000-0000-000036000000}"/>
    <cellStyle name="Vírgula 4" xfId="37" xr:uid="{00000000-0005-0000-0000-000037000000}"/>
    <cellStyle name="Vírgula 5" xfId="28" xr:uid="{00000000-0005-0000-0000-000038000000}"/>
    <cellStyle name="Vírgula 5 2" xfId="38" xr:uid="{00000000-0005-0000-0000-000039000000}"/>
    <cellStyle name="Vírgula 6" xfId="44" xr:uid="{00000000-0005-0000-0000-00003A000000}"/>
    <cellStyle name="Vírgula 6 2" xfId="52" xr:uid="{00000000-0005-0000-0000-00003B000000}"/>
    <cellStyle name="Vírgula 7" xfId="55" xr:uid="{00000000-0005-0000-0000-00003C000000}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165103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A710F1-4C54-4494-8B41-87BB83B04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479" y="0"/>
          <a:ext cx="746814" cy="688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165103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AA2677-3760-413C-96AC-C8CB27F3A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479" y="0"/>
          <a:ext cx="746814" cy="688978"/>
        </a:xfrm>
        <a:prstGeom prst="rect">
          <a:avLst/>
        </a:prstGeom>
      </xdr:spPr>
    </xdr:pic>
    <xdr:clientData/>
  </xdr:twoCellAnchor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160621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55E603-D080-4A75-A514-97C0920A8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479" y="0"/>
          <a:ext cx="746814" cy="684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138994</xdr:colOff>
      <xdr:row>0</xdr:row>
      <xdr:rowOff>44825</xdr:rowOff>
    </xdr:from>
    <xdr:to>
      <xdr:col>2</xdr:col>
      <xdr:colOff>96330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88E91F-D1E0-45E9-9C9B-86A4498EA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094" y="44825"/>
          <a:ext cx="614561" cy="607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138994</xdr:colOff>
      <xdr:row>0</xdr:row>
      <xdr:rowOff>44825</xdr:rowOff>
    </xdr:from>
    <xdr:to>
      <xdr:col>2</xdr:col>
      <xdr:colOff>96330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713" y="44825"/>
          <a:ext cx="612180" cy="612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13993</xdr:colOff>
      <xdr:row>1</xdr:row>
      <xdr:rowOff>163265</xdr:rowOff>
    </xdr:from>
    <xdr:to>
      <xdr:col>1</xdr:col>
      <xdr:colOff>747235</xdr:colOff>
      <xdr:row>5</xdr:row>
      <xdr:rowOff>24850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D20D87-48C5-4A2E-8695-11CFDB2E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167" y="345482"/>
          <a:ext cx="733242" cy="73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9A21-F7C6-4105-BF65-64C5E96FFDE0}">
  <sheetPr>
    <pageSetUpPr fitToPage="1"/>
  </sheetPr>
  <dimension ref="A1:O554"/>
  <sheetViews>
    <sheetView showGridLines="0" tabSelected="1" view="pageBreakPreview" topLeftCell="D1" zoomScale="115" zoomScaleNormal="80" zoomScaleSheetLayoutView="115" workbookViewId="0">
      <selection activeCell="E118" sqref="E118"/>
    </sheetView>
  </sheetViews>
  <sheetFormatPr defaultRowHeight="12.75" outlineLevelRow="1"/>
  <cols>
    <col min="1" max="1" width="5.5" style="6" customWidth="1"/>
    <col min="2" max="2" width="8.625" style="7" customWidth="1"/>
    <col min="3" max="3" width="9.875" style="7" customWidth="1"/>
    <col min="4" max="4" width="11.125" style="7" customWidth="1"/>
    <col min="5" max="5" width="68.875" style="8" customWidth="1"/>
    <col min="6" max="6" width="7.25" style="6" customWidth="1"/>
    <col min="7" max="7" width="8" style="15" bestFit="1" customWidth="1"/>
    <col min="8" max="8" width="14.5" style="14" customWidth="1"/>
    <col min="9" max="9" width="18" style="1" customWidth="1"/>
    <col min="10" max="10" width="26.5" style="1" bestFit="1" customWidth="1"/>
    <col min="11" max="11" width="2.625" style="1" customWidth="1"/>
    <col min="12" max="12" width="41" style="1" customWidth="1"/>
    <col min="13" max="13" width="7" style="1" bestFit="1" customWidth="1"/>
    <col min="14" max="15" width="9" style="1"/>
    <col min="16" max="16" width="13.875" style="1" customWidth="1"/>
    <col min="17" max="16384" width="9" style="1"/>
  </cols>
  <sheetData>
    <row r="1" spans="1:12" ht="28.5" customHeight="1">
      <c r="A1" s="35"/>
      <c r="B1" s="185" t="s">
        <v>42</v>
      </c>
      <c r="C1" s="186"/>
      <c r="D1" s="186"/>
      <c r="E1" s="186"/>
      <c r="F1" s="186"/>
      <c r="G1" s="186"/>
      <c r="H1" s="186"/>
      <c r="I1" s="186"/>
      <c r="J1" s="187"/>
    </row>
    <row r="2" spans="1:12">
      <c r="A2" s="4"/>
      <c r="B2" s="188"/>
      <c r="C2" s="189"/>
      <c r="D2" s="189"/>
      <c r="E2" s="189"/>
      <c r="F2" s="189"/>
      <c r="G2" s="189"/>
      <c r="H2" s="189"/>
      <c r="I2" s="189"/>
      <c r="J2" s="190"/>
    </row>
    <row r="3" spans="1:12" ht="13.5" thickBot="1">
      <c r="A3" s="4"/>
      <c r="B3" s="191"/>
      <c r="C3" s="192"/>
      <c r="D3" s="192"/>
      <c r="E3" s="192"/>
      <c r="F3" s="192"/>
      <c r="G3" s="192"/>
      <c r="H3" s="192"/>
      <c r="I3" s="192"/>
      <c r="J3" s="193"/>
    </row>
    <row r="4" spans="1:12" ht="15" customHeight="1">
      <c r="B4" s="32" t="s">
        <v>166</v>
      </c>
      <c r="C4" s="2"/>
      <c r="D4" s="2"/>
      <c r="E4" s="3"/>
      <c r="F4" s="25"/>
      <c r="G4" s="21"/>
      <c r="H4" s="20"/>
      <c r="I4" s="4"/>
      <c r="J4" s="4"/>
    </row>
    <row r="5" spans="1:12" ht="15" customHeight="1">
      <c r="B5" s="36" t="s">
        <v>240</v>
      </c>
      <c r="C5" s="36"/>
      <c r="D5" s="2"/>
      <c r="E5" s="3"/>
      <c r="F5" s="25"/>
      <c r="I5" s="4"/>
      <c r="J5" s="4"/>
    </row>
    <row r="6" spans="1:12" ht="15" customHeight="1">
      <c r="B6" s="36" t="s">
        <v>245</v>
      </c>
      <c r="C6" s="36"/>
      <c r="D6" s="11"/>
      <c r="E6" s="11"/>
      <c r="F6" s="11"/>
      <c r="G6" s="11"/>
      <c r="H6" s="11"/>
      <c r="I6" s="11"/>
      <c r="J6" s="11"/>
    </row>
    <row r="7" spans="1:12" ht="15" customHeight="1">
      <c r="B7" s="32" t="s">
        <v>241</v>
      </c>
      <c r="C7" s="31"/>
    </row>
    <row r="8" spans="1:12" ht="26.25">
      <c r="B8" s="34" t="s">
        <v>40</v>
      </c>
      <c r="C8" s="31"/>
      <c r="F8" s="48" t="s">
        <v>16</v>
      </c>
      <c r="G8" s="69">
        <v>0.22</v>
      </c>
      <c r="I8" s="76" t="s">
        <v>10</v>
      </c>
      <c r="J8" s="74">
        <f>J104</f>
        <v>144239.53000000003</v>
      </c>
      <c r="L8" s="24"/>
    </row>
    <row r="9" spans="1:12" ht="13.5" thickBot="1">
      <c r="A9" s="5"/>
      <c r="C9" s="11"/>
      <c r="E9" s="1"/>
      <c r="F9" s="11"/>
      <c r="G9" s="1"/>
      <c r="H9" s="29"/>
    </row>
    <row r="10" spans="1:12" ht="26.25" thickBot="1">
      <c r="A10" s="1"/>
      <c r="B10" s="22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6" t="s">
        <v>5</v>
      </c>
      <c r="H10" s="52" t="s">
        <v>19</v>
      </c>
      <c r="I10" s="52" t="s">
        <v>20</v>
      </c>
      <c r="J10" s="27" t="s">
        <v>15</v>
      </c>
    </row>
    <row r="11" spans="1:12">
      <c r="B11" s="38"/>
      <c r="C11" s="38"/>
      <c r="D11" s="38"/>
      <c r="E11" s="39"/>
      <c r="F11" s="38"/>
      <c r="G11" s="40"/>
      <c r="H11" s="41"/>
      <c r="I11" s="42"/>
      <c r="J11" s="42"/>
    </row>
    <row r="12" spans="1:12">
      <c r="B12" s="194" t="s">
        <v>117</v>
      </c>
      <c r="C12" s="195"/>
      <c r="D12" s="196"/>
      <c r="E12" s="197" t="s">
        <v>171</v>
      </c>
      <c r="F12" s="198"/>
      <c r="G12" s="198"/>
      <c r="H12" s="198"/>
      <c r="I12" s="198"/>
      <c r="J12" s="199"/>
    </row>
    <row r="13" spans="1:12">
      <c r="B13" s="28" t="s">
        <v>17</v>
      </c>
      <c r="C13" s="59">
        <v>4813</v>
      </c>
      <c r="D13" s="59" t="s">
        <v>7</v>
      </c>
      <c r="E13" s="139" t="s">
        <v>172</v>
      </c>
      <c r="F13" s="28" t="s">
        <v>30</v>
      </c>
      <c r="G13" s="137">
        <v>0.96</v>
      </c>
      <c r="H13" s="50">
        <v>250</v>
      </c>
      <c r="I13" s="45">
        <f>TRUNC(H13*(1+$G$8),2)</f>
        <v>305</v>
      </c>
      <c r="J13" s="154">
        <f>TRUNC(G13*I13,2)</f>
        <v>292.8</v>
      </c>
    </row>
    <row r="14" spans="1:12">
      <c r="B14" s="200" t="s">
        <v>8</v>
      </c>
      <c r="C14" s="201"/>
      <c r="D14" s="201"/>
      <c r="E14" s="201"/>
      <c r="F14" s="201"/>
      <c r="G14" s="201"/>
      <c r="H14" s="201"/>
      <c r="I14" s="202"/>
      <c r="J14" s="46">
        <f>SUM(J13)</f>
        <v>292.8</v>
      </c>
    </row>
    <row r="15" spans="1:12">
      <c r="B15" s="38"/>
      <c r="C15" s="38"/>
      <c r="D15" s="38"/>
      <c r="E15" s="39"/>
      <c r="F15" s="38"/>
      <c r="G15" s="40"/>
      <c r="H15" s="41"/>
      <c r="I15" s="42"/>
      <c r="J15" s="42"/>
    </row>
    <row r="16" spans="1:12" ht="12.75" customHeight="1">
      <c r="B16" s="194" t="s">
        <v>36</v>
      </c>
      <c r="C16" s="195"/>
      <c r="D16" s="196"/>
      <c r="E16" s="197" t="s">
        <v>109</v>
      </c>
      <c r="F16" s="198"/>
      <c r="G16" s="198"/>
      <c r="H16" s="198"/>
      <c r="I16" s="198"/>
      <c r="J16" s="199"/>
    </row>
    <row r="17" spans="2:10" ht="12.75" customHeight="1">
      <c r="B17" s="147" t="s">
        <v>22</v>
      </c>
      <c r="C17" s="148"/>
      <c r="D17" s="148"/>
      <c r="E17" s="149" t="s">
        <v>94</v>
      </c>
      <c r="F17" s="147"/>
      <c r="G17" s="150"/>
      <c r="H17" s="151"/>
      <c r="I17" s="152"/>
      <c r="J17" s="153"/>
    </row>
    <row r="18" spans="2:10" ht="25.5">
      <c r="B18" s="28" t="s">
        <v>118</v>
      </c>
      <c r="C18" s="59">
        <v>94970</v>
      </c>
      <c r="D18" s="59" t="s">
        <v>7</v>
      </c>
      <c r="E18" s="139" t="s">
        <v>126</v>
      </c>
      <c r="F18" s="28" t="s">
        <v>31</v>
      </c>
      <c r="G18" s="137">
        <f>(0.8*0.8*1)*4</f>
        <v>2.5600000000000005</v>
      </c>
      <c r="H18" s="50">
        <v>637.91</v>
      </c>
      <c r="I18" s="45">
        <f>TRUNC(H18*(1+$G$8),2)</f>
        <v>778.25</v>
      </c>
      <c r="J18" s="154">
        <f>TRUNC(G18*I18,2)</f>
        <v>1992.32</v>
      </c>
    </row>
    <row r="19" spans="2:10">
      <c r="B19" s="28" t="s">
        <v>119</v>
      </c>
      <c r="C19" s="59">
        <v>92802</v>
      </c>
      <c r="D19" s="59" t="s">
        <v>77</v>
      </c>
      <c r="E19" s="139" t="s">
        <v>123</v>
      </c>
      <c r="F19" s="28" t="s">
        <v>64</v>
      </c>
      <c r="G19" s="137">
        <v>60.67</v>
      </c>
      <c r="H19" s="50">
        <v>10</v>
      </c>
      <c r="I19" s="45">
        <f>TRUNC(H19*(1+$G$8),2)</f>
        <v>12.2</v>
      </c>
      <c r="J19" s="154">
        <f>TRUNC(G19*I19,2)</f>
        <v>740.17</v>
      </c>
    </row>
    <row r="20" spans="2:10">
      <c r="B20" s="147" t="s">
        <v>23</v>
      </c>
      <c r="C20" s="148"/>
      <c r="D20" s="148"/>
      <c r="E20" s="149" t="s">
        <v>98</v>
      </c>
      <c r="F20" s="147"/>
      <c r="G20" s="150"/>
      <c r="H20" s="151"/>
      <c r="I20" s="152"/>
      <c r="J20" s="153"/>
    </row>
    <row r="21" spans="2:10" ht="25.5">
      <c r="B21" s="28" t="s">
        <v>173</v>
      </c>
      <c r="C21" s="59">
        <v>92427</v>
      </c>
      <c r="D21" s="59" t="s">
        <v>7</v>
      </c>
      <c r="E21" s="139" t="s">
        <v>115</v>
      </c>
      <c r="F21" s="28" t="s">
        <v>30</v>
      </c>
      <c r="G21" s="137">
        <f>(8.5+8.5+15)*0.2*2</f>
        <v>12.8</v>
      </c>
      <c r="H21" s="50">
        <v>60.57</v>
      </c>
      <c r="I21" s="45">
        <f>TRUNC(H21*(1+$G$8),2)</f>
        <v>73.89</v>
      </c>
      <c r="J21" s="154">
        <f>TRUNC(G21*I21,2)</f>
        <v>945.79</v>
      </c>
    </row>
    <row r="22" spans="2:10" ht="12.75" customHeight="1">
      <c r="B22" s="28" t="s">
        <v>174</v>
      </c>
      <c r="C22" s="59">
        <v>92800</v>
      </c>
      <c r="D22" s="59" t="s">
        <v>7</v>
      </c>
      <c r="E22" s="139" t="s">
        <v>122</v>
      </c>
      <c r="F22" s="59" t="s">
        <v>64</v>
      </c>
      <c r="G22" s="137">
        <v>19.46</v>
      </c>
      <c r="H22" s="50">
        <v>9.82</v>
      </c>
      <c r="I22" s="45">
        <f>TRUNC(H22*(1+$G$8),2)</f>
        <v>11.98</v>
      </c>
      <c r="J22" s="154">
        <f>TRUNC(G22*I22,2)</f>
        <v>233.13</v>
      </c>
    </row>
    <row r="23" spans="2:10" ht="12.75" customHeight="1">
      <c r="B23" s="28" t="s">
        <v>175</v>
      </c>
      <c r="C23" s="59">
        <v>92802</v>
      </c>
      <c r="D23" s="59" t="s">
        <v>77</v>
      </c>
      <c r="E23" s="139" t="s">
        <v>123</v>
      </c>
      <c r="F23" s="28" t="s">
        <v>64</v>
      </c>
      <c r="G23" s="137">
        <v>50.16</v>
      </c>
      <c r="H23" s="50">
        <v>10</v>
      </c>
      <c r="I23" s="45">
        <f>TRUNC(H23*(1+$G$8),2)</f>
        <v>12.2</v>
      </c>
      <c r="J23" s="154">
        <f>TRUNC(G23*I23,2)</f>
        <v>611.95000000000005</v>
      </c>
    </row>
    <row r="24" spans="2:10" ht="25.5">
      <c r="B24" s="28" t="s">
        <v>176</v>
      </c>
      <c r="C24" s="59">
        <v>94970</v>
      </c>
      <c r="D24" s="59" t="s">
        <v>7</v>
      </c>
      <c r="E24" s="139" t="s">
        <v>126</v>
      </c>
      <c r="F24" s="28" t="s">
        <v>31</v>
      </c>
      <c r="G24" s="137">
        <f>0.3*0.2*(8.5+8.5+14.75)</f>
        <v>1.905</v>
      </c>
      <c r="H24" s="50">
        <v>637.91</v>
      </c>
      <c r="I24" s="45">
        <f>TRUNC(H24*(1+$G$8),2)</f>
        <v>778.25</v>
      </c>
      <c r="J24" s="154">
        <f>TRUNC(G24*I24,2)</f>
        <v>1482.56</v>
      </c>
    </row>
    <row r="25" spans="2:10" ht="12.75" customHeight="1">
      <c r="B25" s="147" t="s">
        <v>46</v>
      </c>
      <c r="C25" s="148"/>
      <c r="D25" s="148"/>
      <c r="E25" s="149" t="s">
        <v>102</v>
      </c>
      <c r="F25" s="147"/>
      <c r="G25" s="150"/>
      <c r="H25" s="151"/>
      <c r="I25" s="152"/>
      <c r="J25" s="153"/>
    </row>
    <row r="26" spans="2:10" ht="38.25">
      <c r="B26" s="28" t="s">
        <v>145</v>
      </c>
      <c r="C26" s="59">
        <v>92614</v>
      </c>
      <c r="D26" s="59" t="s">
        <v>7</v>
      </c>
      <c r="E26" s="139" t="s">
        <v>230</v>
      </c>
      <c r="F26" s="28" t="s">
        <v>114</v>
      </c>
      <c r="G26" s="137">
        <v>4</v>
      </c>
      <c r="H26" s="50">
        <v>1541.54</v>
      </c>
      <c r="I26" s="45">
        <f>TRUNC(H26*(1+$G$8),2)</f>
        <v>1880.67</v>
      </c>
      <c r="J26" s="154">
        <f>TRUNC(G26*I26,2)</f>
        <v>7522.68</v>
      </c>
    </row>
    <row r="27" spans="2:10" ht="63.75">
      <c r="B27" s="28" t="s">
        <v>146</v>
      </c>
      <c r="C27" s="59">
        <v>92580</v>
      </c>
      <c r="D27" s="59" t="s">
        <v>7</v>
      </c>
      <c r="E27" s="139" t="s">
        <v>169</v>
      </c>
      <c r="F27" s="28" t="s">
        <v>30</v>
      </c>
      <c r="G27" s="137">
        <v>144.75</v>
      </c>
      <c r="H27" s="50">
        <v>46.01</v>
      </c>
      <c r="I27" s="45">
        <f t="shared" ref="I27:I29" si="0">TRUNC(H27*(1+$G$8),2)</f>
        <v>56.13</v>
      </c>
      <c r="J27" s="154">
        <f t="shared" ref="J27:J29" si="1">TRUNC(G27*I27,2)</f>
        <v>8124.81</v>
      </c>
    </row>
    <row r="28" spans="2:10" ht="38.25">
      <c r="B28" s="28" t="s">
        <v>177</v>
      </c>
      <c r="C28" s="183" t="str">
        <f>Composições!B11</f>
        <v>COMPOSIÇÃO 01</v>
      </c>
      <c r="D28" s="184"/>
      <c r="E28" s="139" t="s">
        <v>231</v>
      </c>
      <c r="F28" s="28" t="s">
        <v>114</v>
      </c>
      <c r="G28" s="137">
        <v>4</v>
      </c>
      <c r="H28" s="50">
        <f>Composições!I18</f>
        <v>1401.43</v>
      </c>
      <c r="I28" s="45">
        <f t="shared" si="0"/>
        <v>1709.74</v>
      </c>
      <c r="J28" s="154">
        <f t="shared" si="1"/>
        <v>6838.96</v>
      </c>
    </row>
    <row r="29" spans="2:10">
      <c r="B29" s="28" t="s">
        <v>178</v>
      </c>
      <c r="C29" s="59">
        <v>92803</v>
      </c>
      <c r="D29" s="59" t="s">
        <v>7</v>
      </c>
      <c r="E29" s="139" t="s">
        <v>157</v>
      </c>
      <c r="F29" s="28" t="s">
        <v>64</v>
      </c>
      <c r="G29" s="137">
        <v>45.9</v>
      </c>
      <c r="H29" s="50">
        <v>9.25</v>
      </c>
      <c r="I29" s="45">
        <f t="shared" si="0"/>
        <v>11.28</v>
      </c>
      <c r="J29" s="154">
        <f t="shared" si="1"/>
        <v>517.75</v>
      </c>
    </row>
    <row r="30" spans="2:10" ht="25.5">
      <c r="B30" s="28" t="s">
        <v>179</v>
      </c>
      <c r="C30" s="59">
        <v>94213</v>
      </c>
      <c r="D30" s="59" t="s">
        <v>7</v>
      </c>
      <c r="E30" s="139" t="s">
        <v>143</v>
      </c>
      <c r="F30" s="28" t="s">
        <v>30</v>
      </c>
      <c r="G30" s="137">
        <v>144.75</v>
      </c>
      <c r="H30" s="50">
        <v>78.02</v>
      </c>
      <c r="I30" s="45">
        <f>TRUNC(H30*(1+$G$8),2)</f>
        <v>95.18</v>
      </c>
      <c r="J30" s="154">
        <f>TRUNC(G30*I30,2)</f>
        <v>13777.3</v>
      </c>
    </row>
    <row r="31" spans="2:10">
      <c r="B31" s="28" t="s">
        <v>180</v>
      </c>
      <c r="C31" s="59">
        <v>1109</v>
      </c>
      <c r="D31" s="59" t="s">
        <v>7</v>
      </c>
      <c r="E31" s="139" t="s">
        <v>110</v>
      </c>
      <c r="F31" s="28" t="s">
        <v>18</v>
      </c>
      <c r="G31" s="137">
        <v>15.15</v>
      </c>
      <c r="H31" s="50">
        <v>27.73</v>
      </c>
      <c r="I31" s="45">
        <f>TRUNC(H31*(1+$G$8),2)</f>
        <v>33.83</v>
      </c>
      <c r="J31" s="154">
        <f>TRUNC(G31*I31,2)</f>
        <v>512.52</v>
      </c>
    </row>
    <row r="32" spans="2:10">
      <c r="B32" s="28" t="s">
        <v>181</v>
      </c>
      <c r="C32" s="59">
        <v>1116</v>
      </c>
      <c r="D32" s="59" t="s">
        <v>7</v>
      </c>
      <c r="E32" s="139" t="s">
        <v>111</v>
      </c>
      <c r="F32" s="28" t="s">
        <v>18</v>
      </c>
      <c r="G32" s="137">
        <v>15.15</v>
      </c>
      <c r="H32" s="50">
        <v>19.8</v>
      </c>
      <c r="I32" s="45">
        <f>TRUNC(H32*(1+$G$8),2)</f>
        <v>24.15</v>
      </c>
      <c r="J32" s="154">
        <f t="shared" ref="J32:J33" si="2">TRUNC(G32*I32,2)</f>
        <v>365.87</v>
      </c>
    </row>
    <row r="33" spans="2:10" ht="25.5">
      <c r="B33" s="28" t="s">
        <v>182</v>
      </c>
      <c r="C33" s="59">
        <v>89578</v>
      </c>
      <c r="D33" s="59" t="s">
        <v>7</v>
      </c>
      <c r="E33" s="139" t="s">
        <v>144</v>
      </c>
      <c r="F33" s="28" t="s">
        <v>18</v>
      </c>
      <c r="G33" s="137">
        <v>3.5</v>
      </c>
      <c r="H33" s="50">
        <v>33.56</v>
      </c>
      <c r="I33" s="45">
        <f>TRUNC(H33*(1+$G$8),2)</f>
        <v>40.94</v>
      </c>
      <c r="J33" s="154">
        <f t="shared" si="2"/>
        <v>143.29</v>
      </c>
    </row>
    <row r="34" spans="2:10" ht="12.75" customHeight="1">
      <c r="B34" s="147" t="s">
        <v>89</v>
      </c>
      <c r="C34" s="147"/>
      <c r="D34" s="147"/>
      <c r="E34" s="155" t="s">
        <v>103</v>
      </c>
      <c r="F34" s="147"/>
      <c r="G34" s="147"/>
      <c r="H34" s="147"/>
      <c r="I34" s="147"/>
      <c r="J34" s="167"/>
    </row>
    <row r="35" spans="2:10" ht="63.75">
      <c r="B35" s="28" t="s">
        <v>147</v>
      </c>
      <c r="C35" s="181" t="str">
        <f>Composições!B20</f>
        <v>COMPOSIÇÃO 02</v>
      </c>
      <c r="D35" s="182"/>
      <c r="E35" s="139" t="s">
        <v>168</v>
      </c>
      <c r="F35" s="28" t="s">
        <v>114</v>
      </c>
      <c r="G35" s="137">
        <v>1</v>
      </c>
      <c r="H35" s="50">
        <f>Composições!I32</f>
        <v>4471.0499999999993</v>
      </c>
      <c r="I35" s="45">
        <f>TRUNC(H35*(1+$G$8),2)</f>
        <v>5454.68</v>
      </c>
      <c r="J35" s="154">
        <f>TRUNC(G35*I35,2)</f>
        <v>5454.68</v>
      </c>
    </row>
    <row r="36" spans="2:10" ht="25.5">
      <c r="B36" s="28" t="s">
        <v>148</v>
      </c>
      <c r="C36" s="59">
        <v>86889</v>
      </c>
      <c r="D36" s="59" t="s">
        <v>7</v>
      </c>
      <c r="E36" s="139" t="s">
        <v>113</v>
      </c>
      <c r="F36" s="28" t="s">
        <v>114</v>
      </c>
      <c r="G36" s="137">
        <v>1</v>
      </c>
      <c r="H36" s="50">
        <v>860.31</v>
      </c>
      <c r="I36" s="45">
        <f t="shared" ref="I36:I38" si="3">TRUNC(H36*(1+$G$8),2)</f>
        <v>1049.57</v>
      </c>
      <c r="J36" s="154">
        <f t="shared" ref="J36:J38" si="4">TRUNC(G36*I36,2)</f>
        <v>1049.57</v>
      </c>
    </row>
    <row r="37" spans="2:10" ht="25.5">
      <c r="B37" s="28" t="s">
        <v>183</v>
      </c>
      <c r="C37" s="59">
        <v>86900</v>
      </c>
      <c r="D37" s="59" t="s">
        <v>7</v>
      </c>
      <c r="E37" s="139" t="s">
        <v>134</v>
      </c>
      <c r="F37" s="28" t="s">
        <v>114</v>
      </c>
      <c r="G37" s="137">
        <v>1</v>
      </c>
      <c r="H37" s="50">
        <v>233.28</v>
      </c>
      <c r="I37" s="45">
        <f t="shared" si="3"/>
        <v>284.60000000000002</v>
      </c>
      <c r="J37" s="154">
        <f t="shared" si="4"/>
        <v>284.60000000000002</v>
      </c>
    </row>
    <row r="38" spans="2:10" ht="25.5">
      <c r="B38" s="28" t="s">
        <v>184</v>
      </c>
      <c r="C38" s="59">
        <v>86906</v>
      </c>
      <c r="D38" s="59" t="s">
        <v>7</v>
      </c>
      <c r="E38" s="139" t="s">
        <v>135</v>
      </c>
      <c r="F38" s="28" t="s">
        <v>114</v>
      </c>
      <c r="G38" s="137">
        <v>1</v>
      </c>
      <c r="H38" s="50">
        <v>56.94</v>
      </c>
      <c r="I38" s="45">
        <f t="shared" si="3"/>
        <v>69.459999999999994</v>
      </c>
      <c r="J38" s="154">
        <f t="shared" si="4"/>
        <v>69.459999999999994</v>
      </c>
    </row>
    <row r="39" spans="2:10" ht="12.75" customHeight="1">
      <c r="B39" s="147" t="s">
        <v>185</v>
      </c>
      <c r="C39" s="147"/>
      <c r="D39" s="147"/>
      <c r="E39" s="155" t="s">
        <v>104</v>
      </c>
      <c r="F39" s="147"/>
      <c r="G39" s="147"/>
      <c r="H39" s="147"/>
      <c r="I39" s="147"/>
      <c r="J39" s="167"/>
    </row>
    <row r="40" spans="2:10" ht="12.75" customHeight="1">
      <c r="B40" s="28" t="s">
        <v>186</v>
      </c>
      <c r="C40" s="59">
        <v>4718</v>
      </c>
      <c r="D40" s="59" t="s">
        <v>7</v>
      </c>
      <c r="E40" s="139" t="s">
        <v>112</v>
      </c>
      <c r="F40" s="28" t="s">
        <v>31</v>
      </c>
      <c r="G40" s="137">
        <f>128.75*0.05</f>
        <v>6.4375</v>
      </c>
      <c r="H40" s="50">
        <v>205</v>
      </c>
      <c r="I40" s="45">
        <f>TRUNC(H40*(1+$G$8),2)</f>
        <v>250.1</v>
      </c>
      <c r="J40" s="154">
        <f>TRUNC(G40*I40,2)</f>
        <v>1610.01</v>
      </c>
    </row>
    <row r="41" spans="2:10" ht="25.5">
      <c r="B41" s="28" t="s">
        <v>187</v>
      </c>
      <c r="C41" s="59">
        <v>88489</v>
      </c>
      <c r="D41" s="59" t="s">
        <v>7</v>
      </c>
      <c r="E41" s="139" t="s">
        <v>242</v>
      </c>
      <c r="F41" s="28" t="s">
        <v>30</v>
      </c>
      <c r="G41" s="137">
        <f>15.15*2.8</f>
        <v>42.42</v>
      </c>
      <c r="H41" s="50">
        <v>13.02</v>
      </c>
      <c r="I41" s="45">
        <f>TRUNC(H41*(1+$G$8),2)</f>
        <v>15.88</v>
      </c>
      <c r="J41" s="154">
        <f>TRUNC(G41*I41,2)</f>
        <v>673.62</v>
      </c>
    </row>
    <row r="42" spans="2:10">
      <c r="B42" s="147" t="s">
        <v>188</v>
      </c>
      <c r="C42" s="147"/>
      <c r="D42" s="147"/>
      <c r="E42" s="155" t="s">
        <v>149</v>
      </c>
      <c r="F42" s="147"/>
      <c r="G42" s="147"/>
      <c r="H42" s="147"/>
      <c r="I42" s="147"/>
      <c r="J42" s="167"/>
    </row>
    <row r="43" spans="2:10" ht="25.5">
      <c r="B43" s="28" t="s">
        <v>189</v>
      </c>
      <c r="C43" s="59">
        <v>89356</v>
      </c>
      <c r="D43" s="59" t="s">
        <v>7</v>
      </c>
      <c r="E43" s="139" t="s">
        <v>151</v>
      </c>
      <c r="F43" s="28" t="s">
        <v>18</v>
      </c>
      <c r="G43" s="137">
        <f>1.5+4.6+1.85</f>
        <v>7.9499999999999993</v>
      </c>
      <c r="H43" s="50">
        <v>21.17</v>
      </c>
      <c r="I43" s="45">
        <f>TRUNC(H43*(1+$G$8),2)</f>
        <v>25.82</v>
      </c>
      <c r="J43" s="154">
        <f>TRUNC(G43*I43,2)</f>
        <v>205.26</v>
      </c>
    </row>
    <row r="44" spans="2:10">
      <c r="B44" s="147" t="s">
        <v>190</v>
      </c>
      <c r="C44" s="147"/>
      <c r="D44" s="147"/>
      <c r="E44" s="155" t="s">
        <v>150</v>
      </c>
      <c r="F44" s="147"/>
      <c r="G44" s="147"/>
      <c r="H44" s="147"/>
      <c r="I44" s="147"/>
      <c r="J44" s="167"/>
    </row>
    <row r="45" spans="2:10" ht="25.5">
      <c r="B45" s="28" t="s">
        <v>191</v>
      </c>
      <c r="C45" s="59">
        <v>89711</v>
      </c>
      <c r="D45" s="59" t="s">
        <v>7</v>
      </c>
      <c r="E45" s="139" t="s">
        <v>152</v>
      </c>
      <c r="F45" s="28" t="s">
        <v>18</v>
      </c>
      <c r="G45" s="137">
        <v>6</v>
      </c>
      <c r="H45" s="50">
        <v>19.88</v>
      </c>
      <c r="I45" s="45">
        <f>TRUNC(H45*(1+$G$8),2)</f>
        <v>24.25</v>
      </c>
      <c r="J45" s="154">
        <f>TRUNC(G45*I45,2)</f>
        <v>145.5</v>
      </c>
    </row>
    <row r="46" spans="2:10" ht="25.5">
      <c r="B46" s="28" t="s">
        <v>192</v>
      </c>
      <c r="C46" s="59">
        <v>98102</v>
      </c>
      <c r="D46" s="59" t="s">
        <v>7</v>
      </c>
      <c r="E46" s="139" t="s">
        <v>153</v>
      </c>
      <c r="F46" s="28" t="s">
        <v>114</v>
      </c>
      <c r="G46" s="137">
        <v>1</v>
      </c>
      <c r="H46" s="50">
        <v>167.5</v>
      </c>
      <c r="I46" s="45">
        <f>TRUNC(H46*(1+$G$8),2)</f>
        <v>204.35</v>
      </c>
      <c r="J46" s="154">
        <f>TRUNC(G46*I46,2)</f>
        <v>204.35</v>
      </c>
    </row>
    <row r="47" spans="2:10">
      <c r="B47" s="147" t="s">
        <v>193</v>
      </c>
      <c r="C47" s="147"/>
      <c r="D47" s="147"/>
      <c r="E47" s="155" t="s">
        <v>130</v>
      </c>
      <c r="F47" s="147"/>
      <c r="G47" s="147"/>
      <c r="H47" s="147"/>
      <c r="I47" s="147"/>
      <c r="J47" s="167"/>
    </row>
    <row r="48" spans="2:10" ht="25.5">
      <c r="B48" s="28" t="s">
        <v>194</v>
      </c>
      <c r="C48" s="59">
        <v>91926</v>
      </c>
      <c r="D48" s="59" t="s">
        <v>7</v>
      </c>
      <c r="E48" s="139" t="s">
        <v>154</v>
      </c>
      <c r="F48" s="28" t="s">
        <v>18</v>
      </c>
      <c r="G48" s="137">
        <v>40</v>
      </c>
      <c r="H48" s="50">
        <v>4.2</v>
      </c>
      <c r="I48" s="45">
        <f>TRUNC(H48*(1+$G$8),2)</f>
        <v>5.12</v>
      </c>
      <c r="J48" s="154">
        <f>TRUNC(G48*I48,2)</f>
        <v>204.8</v>
      </c>
    </row>
    <row r="49" spans="2:14" ht="25.5">
      <c r="B49" s="28" t="s">
        <v>195</v>
      </c>
      <c r="C49" s="59">
        <v>91953</v>
      </c>
      <c r="D49" s="59" t="s">
        <v>7</v>
      </c>
      <c r="E49" s="139" t="s">
        <v>155</v>
      </c>
      <c r="F49" s="28" t="s">
        <v>114</v>
      </c>
      <c r="G49" s="137">
        <v>1</v>
      </c>
      <c r="H49" s="50">
        <v>27.66</v>
      </c>
      <c r="I49" s="45">
        <f>TRUNC(H49*(1+$G$8),2)</f>
        <v>33.74</v>
      </c>
      <c r="J49" s="154">
        <f>TRUNC(G49*I49,2)</f>
        <v>33.74</v>
      </c>
    </row>
    <row r="50" spans="2:14">
      <c r="B50" s="28" t="s">
        <v>196</v>
      </c>
      <c r="C50" s="59">
        <v>12295</v>
      </c>
      <c r="D50" s="59" t="s">
        <v>47</v>
      </c>
      <c r="E50" s="139" t="s">
        <v>156</v>
      </c>
      <c r="F50" s="28" t="s">
        <v>114</v>
      </c>
      <c r="G50" s="137">
        <v>3</v>
      </c>
      <c r="H50" s="50">
        <v>2.56</v>
      </c>
      <c r="I50" s="45">
        <f t="shared" ref="I50:I51" si="5">TRUNC(H50*(1+$G$8),2)</f>
        <v>3.12</v>
      </c>
      <c r="J50" s="154">
        <f t="shared" ref="J50:J51" si="6">TRUNC(G50*I50,2)</f>
        <v>9.36</v>
      </c>
    </row>
    <row r="51" spans="2:14">
      <c r="B51" s="28" t="s">
        <v>197</v>
      </c>
      <c r="C51" s="59">
        <v>38192</v>
      </c>
      <c r="D51" s="59" t="s">
        <v>47</v>
      </c>
      <c r="E51" s="139" t="s">
        <v>243</v>
      </c>
      <c r="F51" s="28" t="s">
        <v>114</v>
      </c>
      <c r="G51" s="137">
        <v>3</v>
      </c>
      <c r="H51" s="50">
        <v>116.65</v>
      </c>
      <c r="I51" s="45">
        <f t="shared" si="5"/>
        <v>142.31</v>
      </c>
      <c r="J51" s="154">
        <f t="shared" si="6"/>
        <v>426.93</v>
      </c>
    </row>
    <row r="52" spans="2:14" ht="12.75" customHeight="1">
      <c r="B52" s="200" t="s">
        <v>8</v>
      </c>
      <c r="C52" s="201"/>
      <c r="D52" s="201"/>
      <c r="E52" s="201"/>
      <c r="F52" s="201"/>
      <c r="G52" s="201"/>
      <c r="H52" s="201"/>
      <c r="I52" s="202"/>
      <c r="J52" s="46">
        <f>SUM(J18:J51)</f>
        <v>54180.98</v>
      </c>
    </row>
    <row r="53" spans="2:14" ht="12.75" customHeight="1">
      <c r="B53" s="38"/>
      <c r="C53" s="38"/>
      <c r="D53" s="38"/>
      <c r="E53" s="39"/>
      <c r="F53" s="38"/>
      <c r="G53" s="40"/>
      <c r="H53" s="41"/>
      <c r="I53" s="42"/>
      <c r="J53" s="42"/>
    </row>
    <row r="54" spans="2:14" ht="12.75" customHeight="1">
      <c r="B54" s="194" t="s">
        <v>61</v>
      </c>
      <c r="C54" s="195"/>
      <c r="D54" s="196"/>
      <c r="E54" s="197" t="s">
        <v>105</v>
      </c>
      <c r="F54" s="198"/>
      <c r="G54" s="198"/>
      <c r="H54" s="198"/>
      <c r="I54" s="198"/>
      <c r="J54" s="199"/>
    </row>
    <row r="55" spans="2:14" ht="12.75" customHeight="1">
      <c r="B55" s="147" t="s">
        <v>62</v>
      </c>
      <c r="C55" s="148"/>
      <c r="D55" s="148"/>
      <c r="E55" s="149" t="s">
        <v>98</v>
      </c>
      <c r="F55" s="147"/>
      <c r="G55" s="150"/>
      <c r="H55" s="151"/>
      <c r="I55" s="152"/>
      <c r="J55" s="153"/>
    </row>
    <row r="56" spans="2:14" ht="25.5">
      <c r="B56" s="59" t="s">
        <v>198</v>
      </c>
      <c r="C56" s="59">
        <v>92427</v>
      </c>
      <c r="D56" s="59" t="s">
        <v>7</v>
      </c>
      <c r="E56" s="139" t="s">
        <v>115</v>
      </c>
      <c r="F56" s="59" t="s">
        <v>30</v>
      </c>
      <c r="G56" s="137">
        <f>0.3*2*34.74</f>
        <v>20.844000000000001</v>
      </c>
      <c r="H56" s="60">
        <v>60.57</v>
      </c>
      <c r="I56" s="45">
        <f>TRUNC(H56*(1+$G$8),2)</f>
        <v>73.89</v>
      </c>
      <c r="J56" s="154">
        <f>TRUNC(G56*I56,2)</f>
        <v>1540.16</v>
      </c>
    </row>
    <row r="57" spans="2:14">
      <c r="B57" s="59" t="s">
        <v>95</v>
      </c>
      <c r="C57" s="59">
        <v>92800</v>
      </c>
      <c r="D57" s="59" t="s">
        <v>7</v>
      </c>
      <c r="E57" s="139" t="s">
        <v>122</v>
      </c>
      <c r="F57" s="59" t="s">
        <v>64</v>
      </c>
      <c r="G57" s="137">
        <v>16.64</v>
      </c>
      <c r="H57" s="60">
        <v>9.82</v>
      </c>
      <c r="I57" s="45">
        <f>TRUNC(H57*(1+$G$8),2)</f>
        <v>11.98</v>
      </c>
      <c r="J57" s="154">
        <f>TRUNC(G57*I57,2)</f>
        <v>199.34</v>
      </c>
      <c r="M57" s="1">
        <v>2938.68</v>
      </c>
      <c r="N57" s="156">
        <v>106.18</v>
      </c>
    </row>
    <row r="58" spans="2:14">
      <c r="B58" s="59" t="s">
        <v>96</v>
      </c>
      <c r="C58" s="59">
        <v>92802</v>
      </c>
      <c r="D58" s="59" t="s">
        <v>77</v>
      </c>
      <c r="E58" s="139" t="s">
        <v>123</v>
      </c>
      <c r="F58" s="59" t="s">
        <v>64</v>
      </c>
      <c r="G58" s="137">
        <v>34.880000000000003</v>
      </c>
      <c r="H58" s="60">
        <v>10</v>
      </c>
      <c r="I58" s="45">
        <f>TRUNC(H58*(1+$G$8),2)</f>
        <v>12.2</v>
      </c>
      <c r="J58" s="154">
        <f>TRUNC(G58*I58,2)</f>
        <v>425.53</v>
      </c>
      <c r="M58" s="1">
        <v>1107.93</v>
      </c>
    </row>
    <row r="59" spans="2:14" ht="25.5">
      <c r="B59" s="59" t="s">
        <v>97</v>
      </c>
      <c r="C59" s="59">
        <v>94970</v>
      </c>
      <c r="D59" s="59" t="s">
        <v>7</v>
      </c>
      <c r="E59" s="139" t="s">
        <v>126</v>
      </c>
      <c r="F59" s="59" t="s">
        <v>31</v>
      </c>
      <c r="G59" s="137">
        <f>0.3*0.2*34.74</f>
        <v>2.0844</v>
      </c>
      <c r="H59" s="60">
        <v>637.91</v>
      </c>
      <c r="I59" s="45">
        <f>TRUNC(H59*(1+$G$8),2)</f>
        <v>778.25</v>
      </c>
      <c r="J59" s="154">
        <f>TRUNC(G59*I59,2)</f>
        <v>1622.18</v>
      </c>
    </row>
    <row r="60" spans="2:14">
      <c r="B60" s="147" t="s">
        <v>63</v>
      </c>
      <c r="C60" s="148"/>
      <c r="D60" s="148"/>
      <c r="E60" s="149" t="s">
        <v>106</v>
      </c>
      <c r="F60" s="147"/>
      <c r="G60" s="150"/>
      <c r="H60" s="151"/>
      <c r="I60" s="152"/>
      <c r="J60" s="153"/>
    </row>
    <row r="61" spans="2:14" ht="25.5">
      <c r="B61" s="28" t="s">
        <v>95</v>
      </c>
      <c r="C61" s="59">
        <v>89470</v>
      </c>
      <c r="D61" s="59" t="s">
        <v>7</v>
      </c>
      <c r="E61" s="139" t="s">
        <v>133</v>
      </c>
      <c r="F61" s="28" t="s">
        <v>30</v>
      </c>
      <c r="G61" s="137">
        <f>(2.69*2)+22.21</f>
        <v>27.59</v>
      </c>
      <c r="H61" s="50">
        <v>103.95</v>
      </c>
      <c r="I61" s="45">
        <f>TRUNC(H61*(1+$G$8),2)</f>
        <v>126.81</v>
      </c>
      <c r="J61" s="154">
        <f>TRUNC(G61*I61,2)</f>
        <v>3498.68</v>
      </c>
    </row>
    <row r="62" spans="2:14" ht="25.5">
      <c r="B62" s="28" t="s">
        <v>96</v>
      </c>
      <c r="C62" s="59">
        <v>93205</v>
      </c>
      <c r="D62" s="59" t="s">
        <v>7</v>
      </c>
      <c r="E62" s="139" t="s">
        <v>136</v>
      </c>
      <c r="F62" s="28" t="s">
        <v>18</v>
      </c>
      <c r="G62" s="137">
        <f>2.8+8.2+15.4+1.95+1.3</f>
        <v>29.65</v>
      </c>
      <c r="H62" s="50">
        <v>43.2</v>
      </c>
      <c r="I62" s="45">
        <f>TRUNC(H62*(1+$G$8),2)</f>
        <v>52.7</v>
      </c>
      <c r="J62" s="154">
        <f>TRUNC(G62*I62,2)</f>
        <v>1562.55</v>
      </c>
    </row>
    <row r="63" spans="2:14" ht="12.75" customHeight="1">
      <c r="B63" s="147" t="s">
        <v>199</v>
      </c>
      <c r="C63" s="148"/>
      <c r="D63" s="148"/>
      <c r="E63" s="149" t="s">
        <v>107</v>
      </c>
      <c r="F63" s="147"/>
      <c r="G63" s="150"/>
      <c r="H63" s="151"/>
      <c r="I63" s="152"/>
      <c r="J63" s="153"/>
    </row>
    <row r="64" spans="2:14" ht="12.75" customHeight="1">
      <c r="B64" s="28" t="s">
        <v>200</v>
      </c>
      <c r="C64" s="59">
        <v>101747</v>
      </c>
      <c r="D64" s="59" t="s">
        <v>7</v>
      </c>
      <c r="E64" s="139" t="s">
        <v>232</v>
      </c>
      <c r="F64" s="28" t="s">
        <v>30</v>
      </c>
      <c r="G64" s="137">
        <v>47.27</v>
      </c>
      <c r="H64" s="50">
        <v>98.65</v>
      </c>
      <c r="I64" s="45">
        <f>TRUNC(H64*(1+$G$8),2)</f>
        <v>120.35</v>
      </c>
      <c r="J64" s="154">
        <f>TRUNC(G64*I64,2)</f>
        <v>5688.94</v>
      </c>
    </row>
    <row r="65" spans="1:15" ht="25.5">
      <c r="B65" s="28" t="s">
        <v>201</v>
      </c>
      <c r="C65" s="59">
        <v>101094</v>
      </c>
      <c r="D65" s="59" t="s">
        <v>7</v>
      </c>
      <c r="E65" s="139" t="s">
        <v>132</v>
      </c>
      <c r="F65" s="28" t="s">
        <v>18</v>
      </c>
      <c r="G65" s="137">
        <f>2.6+2.6+1.2+1.2+1.25</f>
        <v>8.8500000000000014</v>
      </c>
      <c r="H65" s="50">
        <v>169.26</v>
      </c>
      <c r="I65" s="45">
        <f>TRUNC(H65*(1+$G$8),2)</f>
        <v>206.49</v>
      </c>
      <c r="J65" s="154">
        <f>TRUNC(G65*I65,2)</f>
        <v>1827.43</v>
      </c>
    </row>
    <row r="66" spans="1:15" ht="12.75" customHeight="1">
      <c r="B66" s="147" t="s">
        <v>202</v>
      </c>
      <c r="C66" s="148"/>
      <c r="D66" s="148"/>
      <c r="E66" s="149" t="s">
        <v>108</v>
      </c>
      <c r="F66" s="147"/>
      <c r="G66" s="150"/>
      <c r="H66" s="151"/>
      <c r="I66" s="152"/>
      <c r="J66" s="153"/>
      <c r="O66" s="156">
        <v>106.18</v>
      </c>
    </row>
    <row r="67" spans="1:15" ht="51">
      <c r="B67" s="28" t="s">
        <v>203</v>
      </c>
      <c r="C67" s="59">
        <v>99839</v>
      </c>
      <c r="D67" s="59" t="s">
        <v>7</v>
      </c>
      <c r="E67" s="139" t="s">
        <v>213</v>
      </c>
      <c r="F67" s="28" t="s">
        <v>18</v>
      </c>
      <c r="G67" s="137">
        <f>(15.4+2.52+2.52+1.95)-(3.75+1.95+1.9+1.05+3.85)</f>
        <v>9.89</v>
      </c>
      <c r="H67" s="50">
        <v>435.86</v>
      </c>
      <c r="I67" s="45">
        <f>TRUNC(H67*(1+$G$8),2)</f>
        <v>531.74</v>
      </c>
      <c r="J67" s="154">
        <f>TRUNC(G67*I67,2)</f>
        <v>5258.9</v>
      </c>
      <c r="M67" s="68"/>
      <c r="O67" s="156">
        <v>51.58</v>
      </c>
    </row>
    <row r="68" spans="1:15" ht="12.75" customHeight="1">
      <c r="B68" s="28" t="s">
        <v>204</v>
      </c>
      <c r="C68" s="59">
        <v>99855</v>
      </c>
      <c r="D68" s="59" t="s">
        <v>7</v>
      </c>
      <c r="E68" s="139" t="s">
        <v>212</v>
      </c>
      <c r="F68" s="28" t="s">
        <v>18</v>
      </c>
      <c r="G68" s="137">
        <f>(2.6+1.3+6.9+6.9+6.9+1.3+7.2+2.52+2.52+1.95)-(3.75+3.4+1.95+1.9+1.05+3.85+1.8)</f>
        <v>22.390000000000011</v>
      </c>
      <c r="H68" s="50">
        <v>93.21</v>
      </c>
      <c r="I68" s="45">
        <f>TRUNC(H68*(1+$G$8),2)</f>
        <v>113.71</v>
      </c>
      <c r="J68" s="154">
        <f>TRUNC(G68*I68,2)</f>
        <v>2545.96</v>
      </c>
      <c r="O68" s="156">
        <f>0.3*0.2*25</f>
        <v>1.5</v>
      </c>
    </row>
    <row r="69" spans="1:15" ht="25.5">
      <c r="B69" s="28" t="s">
        <v>211</v>
      </c>
      <c r="C69" s="181" t="str">
        <f>Composições!B34</f>
        <v>COMPOSIÇÃO 03</v>
      </c>
      <c r="D69" s="182"/>
      <c r="E69" s="139" t="s">
        <v>223</v>
      </c>
      <c r="F69" s="28" t="s">
        <v>18</v>
      </c>
      <c r="G69" s="137">
        <f>3.75+1.95+1.9+1.05+3.85</f>
        <v>12.5</v>
      </c>
      <c r="H69" s="50">
        <f>Composições!I39</f>
        <v>87.39</v>
      </c>
      <c r="I69" s="45">
        <f>TRUNC(H69*(1+$G$8),2)</f>
        <v>106.61</v>
      </c>
      <c r="J69" s="154">
        <f>TRUNC(G69*I69,2)</f>
        <v>1332.62</v>
      </c>
      <c r="O69" s="163"/>
    </row>
    <row r="70" spans="1:15" ht="25.5">
      <c r="B70" s="28" t="s">
        <v>226</v>
      </c>
      <c r="C70" s="181" t="str">
        <f>Composições!B41</f>
        <v>COMPOSIÇÃO 04</v>
      </c>
      <c r="D70" s="182"/>
      <c r="E70" s="139" t="s">
        <v>229</v>
      </c>
      <c r="F70" s="28" t="s">
        <v>18</v>
      </c>
      <c r="G70" s="137">
        <f>3.75+3.4+1.95+1.9+1.05+3.85+1.8</f>
        <v>17.7</v>
      </c>
      <c r="H70" s="50">
        <f>Composições!I46</f>
        <v>26.490000000000002</v>
      </c>
      <c r="I70" s="45">
        <f>TRUNC(H70*(1+$G$8),2)</f>
        <v>32.31</v>
      </c>
      <c r="J70" s="154">
        <f>TRUNC(G70*I70,2)</f>
        <v>571.88</v>
      </c>
      <c r="O70" s="163"/>
    </row>
    <row r="71" spans="1:15" ht="12.75" customHeight="1">
      <c r="B71" s="200" t="s">
        <v>8</v>
      </c>
      <c r="C71" s="201"/>
      <c r="D71" s="201"/>
      <c r="E71" s="201"/>
      <c r="F71" s="201"/>
      <c r="G71" s="201"/>
      <c r="H71" s="201"/>
      <c r="I71" s="202"/>
      <c r="J71" s="46">
        <f>SUM(J56:J70)</f>
        <v>26074.17</v>
      </c>
    </row>
    <row r="72" spans="1:15" ht="12.75" customHeight="1">
      <c r="B72" s="38"/>
      <c r="C72" s="38"/>
      <c r="D72" s="38"/>
      <c r="E72" s="39"/>
      <c r="F72" s="38"/>
      <c r="G72" s="40"/>
      <c r="H72" s="41"/>
      <c r="I72" s="42"/>
      <c r="J72" s="42"/>
    </row>
    <row r="73" spans="1:15" outlineLevel="1">
      <c r="A73" s="43"/>
      <c r="B73" s="194" t="s">
        <v>66</v>
      </c>
      <c r="C73" s="195"/>
      <c r="D73" s="196"/>
      <c r="E73" s="197" t="s">
        <v>127</v>
      </c>
      <c r="F73" s="198"/>
      <c r="G73" s="198"/>
      <c r="H73" s="198"/>
      <c r="I73" s="198"/>
      <c r="J73" s="199"/>
    </row>
    <row r="74" spans="1:15" outlineLevel="1">
      <c r="A74" s="43"/>
      <c r="B74" s="147" t="s">
        <v>160</v>
      </c>
      <c r="C74" s="148"/>
      <c r="D74" s="148"/>
      <c r="E74" s="149" t="s">
        <v>94</v>
      </c>
      <c r="F74" s="147"/>
      <c r="G74" s="150"/>
      <c r="H74" s="151"/>
      <c r="I74" s="152"/>
      <c r="J74" s="153"/>
    </row>
    <row r="75" spans="1:15" outlineLevel="1">
      <c r="A75" s="43"/>
      <c r="B75" s="59" t="s">
        <v>205</v>
      </c>
      <c r="C75" s="59">
        <v>96527</v>
      </c>
      <c r="D75" s="59" t="s">
        <v>7</v>
      </c>
      <c r="E75" s="139" t="s">
        <v>124</v>
      </c>
      <c r="F75" s="59" t="s">
        <v>30</v>
      </c>
      <c r="G75" s="137">
        <v>2.68</v>
      </c>
      <c r="H75" s="60">
        <v>117.33</v>
      </c>
      <c r="I75" s="45">
        <f>TRUNC(H75*(1+$G$8),2)</f>
        <v>143.13999999999999</v>
      </c>
      <c r="J75" s="154">
        <f>TRUNC(G75*I75,2)</f>
        <v>383.61</v>
      </c>
    </row>
    <row r="76" spans="1:15" ht="25.5" outlineLevel="1">
      <c r="A76" s="43"/>
      <c r="B76" s="28" t="s">
        <v>206</v>
      </c>
      <c r="C76" s="59">
        <v>94970</v>
      </c>
      <c r="D76" s="59" t="s">
        <v>7</v>
      </c>
      <c r="E76" s="139" t="s">
        <v>126</v>
      </c>
      <c r="F76" s="28" t="s">
        <v>31</v>
      </c>
      <c r="G76" s="137">
        <f>((0.4*0.4*0.65)*14)+((0.6*0.6*0.85)*4)</f>
        <v>2.6800000000000006</v>
      </c>
      <c r="H76" s="50">
        <v>637.91</v>
      </c>
      <c r="I76" s="45">
        <f>TRUNC(H76*(1+$G$8),2)</f>
        <v>778.25</v>
      </c>
      <c r="J76" s="154">
        <f>TRUNC(G76*I76,2)</f>
        <v>2085.71</v>
      </c>
      <c r="M76" s="1" t="s">
        <v>121</v>
      </c>
    </row>
    <row r="77" spans="1:15" outlineLevel="1">
      <c r="A77" s="43"/>
      <c r="B77" s="147" t="s">
        <v>161</v>
      </c>
      <c r="C77" s="148"/>
      <c r="D77" s="148"/>
      <c r="E77" s="149" t="s">
        <v>98</v>
      </c>
      <c r="F77" s="147"/>
      <c r="G77" s="150"/>
      <c r="H77" s="151"/>
      <c r="I77" s="152"/>
      <c r="J77" s="153"/>
    </row>
    <row r="78" spans="1:15" ht="25.5" outlineLevel="1">
      <c r="A78" s="43"/>
      <c r="B78" s="28" t="s">
        <v>205</v>
      </c>
      <c r="C78" s="59">
        <v>92443</v>
      </c>
      <c r="D78" s="59" t="s">
        <v>7</v>
      </c>
      <c r="E78" s="139" t="s">
        <v>125</v>
      </c>
      <c r="F78" s="28" t="s">
        <v>30</v>
      </c>
      <c r="G78" s="137">
        <f>((22+22+12+12)+(21.6+21.6+11.6+11.6))*0.35</f>
        <v>47.04</v>
      </c>
      <c r="H78" s="50">
        <v>46.44</v>
      </c>
      <c r="I78" s="45">
        <f>TRUNC(H78*(1+$G$8),2)</f>
        <v>56.65</v>
      </c>
      <c r="J78" s="154">
        <f>TRUNC(G78*I78,2)</f>
        <v>2664.81</v>
      </c>
    </row>
    <row r="79" spans="1:15" outlineLevel="1">
      <c r="A79" s="43"/>
      <c r="B79" s="28" t="s">
        <v>206</v>
      </c>
      <c r="C79" s="59">
        <v>92800</v>
      </c>
      <c r="D79" s="59" t="s">
        <v>7</v>
      </c>
      <c r="E79" s="139" t="s">
        <v>122</v>
      </c>
      <c r="F79" s="59" t="s">
        <v>64</v>
      </c>
      <c r="G79" s="137">
        <v>32.42</v>
      </c>
      <c r="H79" s="50">
        <v>9.82</v>
      </c>
      <c r="I79" s="45">
        <f t="shared" ref="I79:I80" si="7">TRUNC(H79*(1+$G$8),2)</f>
        <v>11.98</v>
      </c>
      <c r="J79" s="154">
        <f t="shared" ref="J79" si="8">TRUNC(G79*I79,2)</f>
        <v>388.39</v>
      </c>
    </row>
    <row r="80" spans="1:15" outlineLevel="1">
      <c r="A80" s="43"/>
      <c r="B80" s="28" t="s">
        <v>207</v>
      </c>
      <c r="C80" s="59">
        <v>92802</v>
      </c>
      <c r="D80" s="59" t="s">
        <v>77</v>
      </c>
      <c r="E80" s="139" t="s">
        <v>123</v>
      </c>
      <c r="F80" s="28" t="s">
        <v>64</v>
      </c>
      <c r="G80" s="137">
        <v>106.17</v>
      </c>
      <c r="H80" s="50">
        <v>10</v>
      </c>
      <c r="I80" s="45">
        <f t="shared" si="7"/>
        <v>12.2</v>
      </c>
      <c r="J80" s="154">
        <f>TRUNC(G80*I80,2)</f>
        <v>1295.27</v>
      </c>
    </row>
    <row r="81" spans="1:14" ht="25.5" outlineLevel="1">
      <c r="A81" s="43"/>
      <c r="B81" s="28" t="s">
        <v>208</v>
      </c>
      <c r="C81" s="59">
        <v>94970</v>
      </c>
      <c r="D81" s="59" t="s">
        <v>7</v>
      </c>
      <c r="E81" s="139" t="s">
        <v>126</v>
      </c>
      <c r="F81" s="28" t="s">
        <v>31</v>
      </c>
      <c r="G81" s="137">
        <f>0.3*0.2*(22+22+11.6+11.6)</f>
        <v>4.032</v>
      </c>
      <c r="H81" s="50">
        <v>637.91</v>
      </c>
      <c r="I81" s="45">
        <f>TRUNC(H81*(1+$G$8),2)</f>
        <v>778.25</v>
      </c>
      <c r="J81" s="154">
        <f>TRUNC(G81*I81,2)</f>
        <v>3137.9</v>
      </c>
    </row>
    <row r="82" spans="1:14" outlineLevel="1">
      <c r="A82" s="43"/>
      <c r="B82" s="200" t="s">
        <v>8</v>
      </c>
      <c r="C82" s="201"/>
      <c r="D82" s="201"/>
      <c r="E82" s="201"/>
      <c r="F82" s="201"/>
      <c r="G82" s="201"/>
      <c r="H82" s="201"/>
      <c r="I82" s="202"/>
      <c r="J82" s="46">
        <f>SUM(J75:J81)</f>
        <v>9955.69</v>
      </c>
      <c r="M82" s="157"/>
    </row>
    <row r="83" spans="1:14" outlineLevel="1">
      <c r="B83" s="130"/>
      <c r="C83" s="130"/>
      <c r="D83" s="130"/>
      <c r="E83" s="130"/>
      <c r="F83" s="130"/>
      <c r="G83" s="130"/>
      <c r="H83" s="130"/>
      <c r="I83" s="130"/>
      <c r="J83" s="135"/>
      <c r="K83" s="44"/>
      <c r="L83" s="44"/>
    </row>
    <row r="84" spans="1:14" outlineLevel="1">
      <c r="B84" s="194" t="s">
        <v>67</v>
      </c>
      <c r="C84" s="195"/>
      <c r="D84" s="196"/>
      <c r="E84" s="197" t="s">
        <v>128</v>
      </c>
      <c r="F84" s="198"/>
      <c r="G84" s="198"/>
      <c r="H84" s="198"/>
      <c r="I84" s="198"/>
      <c r="J84" s="199"/>
      <c r="K84" s="44"/>
      <c r="L84" s="44"/>
    </row>
    <row r="85" spans="1:14" ht="25.5" outlineLevel="1">
      <c r="B85" s="28" t="s">
        <v>86</v>
      </c>
      <c r="C85" s="49">
        <v>4021</v>
      </c>
      <c r="D85" s="65" t="s">
        <v>7</v>
      </c>
      <c r="E85" s="166" t="s">
        <v>116</v>
      </c>
      <c r="F85" s="28" t="s">
        <v>30</v>
      </c>
      <c r="G85" s="60">
        <v>250.56</v>
      </c>
      <c r="H85" s="50">
        <v>13.04</v>
      </c>
      <c r="I85" s="45">
        <f>TRUNC(H85*(1+$G$8),2)</f>
        <v>15.9</v>
      </c>
      <c r="J85" s="154">
        <f>TRUNC(G85*I85,2)</f>
        <v>3983.9</v>
      </c>
      <c r="K85" s="44"/>
      <c r="L85" s="44"/>
    </row>
    <row r="86" spans="1:14" outlineLevel="1">
      <c r="B86" s="28" t="s">
        <v>87</v>
      </c>
      <c r="C86" s="61">
        <v>370</v>
      </c>
      <c r="D86" s="28" t="s">
        <v>47</v>
      </c>
      <c r="E86" s="161" t="s">
        <v>99</v>
      </c>
      <c r="F86" s="61" t="s">
        <v>31</v>
      </c>
      <c r="G86" s="60">
        <f>250.56*0.15</f>
        <v>37.583999999999996</v>
      </c>
      <c r="H86" s="162">
        <v>97.5</v>
      </c>
      <c r="I86" s="45">
        <f t="shared" ref="I86:I87" si="9">TRUNC(H86*(1+$G$8),2)</f>
        <v>118.95</v>
      </c>
      <c r="J86" s="154">
        <f t="shared" ref="J86" si="10">TRUNC(G86*I86,2)</f>
        <v>4470.6099999999997</v>
      </c>
      <c r="K86" s="44"/>
      <c r="L86" s="44"/>
    </row>
    <row r="87" spans="1:14" ht="51" outlineLevel="1">
      <c r="B87" s="28" t="s">
        <v>90</v>
      </c>
      <c r="C87" s="61">
        <v>25399</v>
      </c>
      <c r="D87" s="28" t="s">
        <v>7</v>
      </c>
      <c r="E87" s="161" t="s">
        <v>88</v>
      </c>
      <c r="F87" s="61" t="s">
        <v>68</v>
      </c>
      <c r="G87" s="60">
        <v>1</v>
      </c>
      <c r="H87" s="162">
        <v>2605.12</v>
      </c>
      <c r="I87" s="45">
        <f t="shared" si="9"/>
        <v>3178.24</v>
      </c>
      <c r="J87" s="154">
        <f>TRUNC(G87*I87,2)</f>
        <v>3178.24</v>
      </c>
      <c r="K87" s="44"/>
      <c r="L87" s="44"/>
    </row>
    <row r="88" spans="1:14" outlineLevel="1">
      <c r="B88" s="200" t="s">
        <v>35</v>
      </c>
      <c r="C88" s="201"/>
      <c r="D88" s="201"/>
      <c r="E88" s="201"/>
      <c r="F88" s="201"/>
      <c r="G88" s="201"/>
      <c r="H88" s="201"/>
      <c r="I88" s="202"/>
      <c r="J88" s="46">
        <f>SUM(J85:J87)</f>
        <v>11632.75</v>
      </c>
      <c r="K88" s="44"/>
      <c r="L88" s="44"/>
      <c r="N88" s="68"/>
    </row>
    <row r="89" spans="1:14" outlineLevel="1">
      <c r="B89" s="130"/>
      <c r="C89" s="130"/>
      <c r="D89" s="130"/>
      <c r="E89" s="130"/>
      <c r="F89" s="130"/>
      <c r="G89" s="130"/>
      <c r="H89" s="130"/>
      <c r="I89" s="130"/>
      <c r="J89" s="135"/>
      <c r="K89" s="44"/>
      <c r="L89" s="44"/>
      <c r="N89" s="68"/>
    </row>
    <row r="90" spans="1:14" outlineLevel="1">
      <c r="B90" s="194" t="s">
        <v>37</v>
      </c>
      <c r="C90" s="195"/>
      <c r="D90" s="196"/>
      <c r="E90" s="197" t="s">
        <v>129</v>
      </c>
      <c r="F90" s="198"/>
      <c r="G90" s="198"/>
      <c r="H90" s="198"/>
      <c r="I90" s="198"/>
      <c r="J90" s="199"/>
      <c r="K90" s="44"/>
      <c r="L90" s="44"/>
    </row>
    <row r="91" spans="1:14" ht="102" outlineLevel="1">
      <c r="B91" s="59" t="s">
        <v>83</v>
      </c>
      <c r="C91" s="179" t="str">
        <f>Composições!B48</f>
        <v>COMPOSIÇÃO 05</v>
      </c>
      <c r="D91" s="180"/>
      <c r="E91" s="139" t="s">
        <v>235</v>
      </c>
      <c r="F91" s="59" t="s">
        <v>131</v>
      </c>
      <c r="G91" s="60">
        <v>1</v>
      </c>
      <c r="H91" s="60">
        <f>Composições!I56</f>
        <v>25711.843999999997</v>
      </c>
      <c r="I91" s="45">
        <f>TRUNC(H91*(1+$G$8),2)</f>
        <v>31368.44</v>
      </c>
      <c r="J91" s="154">
        <f>TRUNC(G91*I91,2)</f>
        <v>31368.44</v>
      </c>
      <c r="K91" s="44"/>
      <c r="L91" s="44"/>
    </row>
    <row r="92" spans="1:14" ht="25.5" outlineLevel="1">
      <c r="B92" s="28" t="s">
        <v>84</v>
      </c>
      <c r="C92" s="61"/>
      <c r="D92" s="28" t="s">
        <v>80</v>
      </c>
      <c r="E92" s="161" t="s">
        <v>264</v>
      </c>
      <c r="F92" s="61" t="s">
        <v>30</v>
      </c>
      <c r="G92" s="50">
        <f>5*(21.85+21.85+11.85+11.85)</f>
        <v>337</v>
      </c>
      <c r="H92" s="162">
        <v>9</v>
      </c>
      <c r="I92" s="45">
        <f>TRUNC(H92*(1+$G$8),2)</f>
        <v>10.98</v>
      </c>
      <c r="J92" s="154">
        <f>TRUNC(G92*I92,2)</f>
        <v>3700.26</v>
      </c>
      <c r="K92" s="44"/>
      <c r="L92" s="44"/>
    </row>
    <row r="93" spans="1:14" outlineLevel="1">
      <c r="B93" s="200" t="s">
        <v>35</v>
      </c>
      <c r="C93" s="201"/>
      <c r="D93" s="201"/>
      <c r="E93" s="201"/>
      <c r="F93" s="201"/>
      <c r="G93" s="201"/>
      <c r="H93" s="201"/>
      <c r="I93" s="202"/>
      <c r="J93" s="46">
        <f>SUM(J91:J92)</f>
        <v>35068.699999999997</v>
      </c>
      <c r="K93" s="44"/>
      <c r="L93" s="44"/>
    </row>
    <row r="94" spans="1:14" outlineLevel="1">
      <c r="B94" s="130"/>
      <c r="C94" s="130"/>
      <c r="D94" s="130"/>
      <c r="E94" s="130"/>
      <c r="F94" s="130"/>
      <c r="G94" s="130"/>
      <c r="H94" s="130"/>
      <c r="I94" s="130"/>
      <c r="J94" s="135"/>
      <c r="K94" s="44"/>
      <c r="L94" s="44"/>
    </row>
    <row r="95" spans="1:14" outlineLevel="1">
      <c r="B95" s="194" t="s">
        <v>69</v>
      </c>
      <c r="C95" s="195"/>
      <c r="D95" s="196"/>
      <c r="E95" s="197" t="s">
        <v>130</v>
      </c>
      <c r="F95" s="198"/>
      <c r="G95" s="198"/>
      <c r="H95" s="198"/>
      <c r="I95" s="198"/>
      <c r="J95" s="199"/>
      <c r="K95" s="44"/>
      <c r="L95" s="44"/>
    </row>
    <row r="96" spans="1:14" ht="51" outlineLevel="1">
      <c r="B96" s="28" t="s">
        <v>163</v>
      </c>
      <c r="C96" s="49"/>
      <c r="D96" s="65" t="s">
        <v>80</v>
      </c>
      <c r="E96" s="166" t="s">
        <v>265</v>
      </c>
      <c r="F96" s="28" t="s">
        <v>131</v>
      </c>
      <c r="G96" s="60">
        <v>8</v>
      </c>
      <c r="H96" s="50">
        <v>381.5</v>
      </c>
      <c r="I96" s="45">
        <f>TRUNC(H96*(1+$G$8),2)</f>
        <v>465.43</v>
      </c>
      <c r="J96" s="154">
        <f>TRUNC(G96*I96,2)</f>
        <v>3723.44</v>
      </c>
      <c r="K96" s="44"/>
      <c r="L96" s="44"/>
    </row>
    <row r="97" spans="2:13" ht="25.5" outlineLevel="1">
      <c r="B97" s="28" t="s">
        <v>209</v>
      </c>
      <c r="C97" s="59">
        <v>91930</v>
      </c>
      <c r="D97" s="59" t="s">
        <v>7</v>
      </c>
      <c r="E97" s="139" t="s">
        <v>170</v>
      </c>
      <c r="F97" s="28" t="s">
        <v>18</v>
      </c>
      <c r="G97" s="60">
        <v>100</v>
      </c>
      <c r="H97" s="162">
        <v>9.11</v>
      </c>
      <c r="I97" s="45">
        <f t="shared" ref="I97" si="11">TRUNC(H97*(1+$G$8),2)</f>
        <v>11.11</v>
      </c>
      <c r="J97" s="154">
        <f t="shared" ref="J97" si="12">TRUNC(G97*I97,2)</f>
        <v>1111</v>
      </c>
      <c r="K97" s="44"/>
      <c r="L97" s="44"/>
    </row>
    <row r="98" spans="2:13" outlineLevel="1">
      <c r="B98" s="200" t="s">
        <v>35</v>
      </c>
      <c r="C98" s="201"/>
      <c r="D98" s="201"/>
      <c r="E98" s="201"/>
      <c r="F98" s="201"/>
      <c r="G98" s="201"/>
      <c r="H98" s="201"/>
      <c r="I98" s="202"/>
      <c r="J98" s="46">
        <f>SUM(J96:J97)</f>
        <v>4834.4400000000005</v>
      </c>
      <c r="K98" s="44"/>
      <c r="L98" s="44"/>
    </row>
    <row r="99" spans="2:13" outlineLevel="1">
      <c r="B99" s="130"/>
      <c r="C99" s="130"/>
      <c r="D99" s="130"/>
      <c r="E99" s="130"/>
      <c r="F99" s="130"/>
      <c r="G99" s="130"/>
      <c r="H99" s="130"/>
      <c r="I99" s="130"/>
      <c r="J99" s="135"/>
      <c r="K99" s="44"/>
      <c r="L99" s="44"/>
    </row>
    <row r="100" spans="2:13" outlineLevel="1">
      <c r="B100" s="194" t="s">
        <v>70</v>
      </c>
      <c r="C100" s="195"/>
      <c r="D100" s="196"/>
      <c r="E100" s="197" t="s">
        <v>100</v>
      </c>
      <c r="F100" s="198"/>
      <c r="G100" s="198"/>
      <c r="H100" s="198"/>
      <c r="I100" s="198"/>
      <c r="J100" s="199"/>
    </row>
    <row r="101" spans="2:13" ht="38.25" outlineLevel="1">
      <c r="B101" s="28" t="s">
        <v>164</v>
      </c>
      <c r="C101" s="59">
        <v>102666</v>
      </c>
      <c r="D101" s="28" t="s">
        <v>7</v>
      </c>
      <c r="E101" s="51" t="s">
        <v>101</v>
      </c>
      <c r="F101" s="28" t="s">
        <v>18</v>
      </c>
      <c r="G101" s="137">
        <v>22</v>
      </c>
      <c r="H101" s="50">
        <v>81.97</v>
      </c>
      <c r="I101" s="45">
        <f t="shared" ref="I101" si="13">TRUNC(H101*(1+$G$8),2)</f>
        <v>100</v>
      </c>
      <c r="J101" s="154">
        <f>TRUNC(G101*I101,2)</f>
        <v>2200</v>
      </c>
      <c r="L101" s="68"/>
    </row>
    <row r="102" spans="2:13" outlineLevel="1">
      <c r="B102" s="200" t="s">
        <v>8</v>
      </c>
      <c r="C102" s="201"/>
      <c r="D102" s="201"/>
      <c r="E102" s="201"/>
      <c r="F102" s="201"/>
      <c r="G102" s="201"/>
      <c r="H102" s="201"/>
      <c r="I102" s="202"/>
      <c r="J102" s="46">
        <f>SUM(J101:J101)</f>
        <v>2200</v>
      </c>
    </row>
    <row r="103" spans="2:13" outlineLevel="1">
      <c r="B103" s="130"/>
      <c r="C103" s="130"/>
      <c r="D103" s="130"/>
      <c r="E103" s="130"/>
      <c r="F103" s="130"/>
      <c r="G103" s="130"/>
      <c r="H103" s="130"/>
      <c r="I103" s="130"/>
      <c r="J103" s="135"/>
      <c r="K103" s="44"/>
      <c r="L103" s="44"/>
    </row>
    <row r="104" spans="2:13" ht="26.25" outlineLevel="1">
      <c r="B104" s="204" t="s">
        <v>21</v>
      </c>
      <c r="C104" s="205"/>
      <c r="D104" s="205"/>
      <c r="E104" s="205"/>
      <c r="F104" s="205"/>
      <c r="G104" s="205"/>
      <c r="H104" s="205"/>
      <c r="I104" s="206"/>
      <c r="J104" s="121">
        <f>J14+J52+J71+J82+J88+J93+J98+J102</f>
        <v>144239.53000000003</v>
      </c>
      <c r="L104" s="68"/>
      <c r="M104" s="68"/>
    </row>
    <row r="105" spans="2:13" outlineLevel="1">
      <c r="B105" s="75" t="s">
        <v>244</v>
      </c>
      <c r="C105" s="71"/>
      <c r="D105" s="71"/>
      <c r="E105" s="71"/>
      <c r="F105" s="71"/>
      <c r="G105" s="71"/>
      <c r="H105" s="71"/>
      <c r="I105" s="71"/>
      <c r="J105" s="72"/>
    </row>
    <row r="106" spans="2:13" outlineLevel="1">
      <c r="B106" s="75"/>
      <c r="C106" s="71"/>
      <c r="D106" s="71"/>
      <c r="E106" s="71"/>
      <c r="F106" s="71"/>
      <c r="G106" s="71"/>
      <c r="H106" s="71"/>
      <c r="I106" s="71"/>
      <c r="J106" s="72"/>
    </row>
    <row r="107" spans="2:13" outlineLevel="1">
      <c r="B107" s="75"/>
      <c r="C107" s="71"/>
      <c r="D107" s="71"/>
      <c r="E107" s="71"/>
      <c r="F107" s="71"/>
      <c r="G107" s="71"/>
      <c r="H107" s="71"/>
      <c r="I107" s="71"/>
      <c r="J107" s="72"/>
    </row>
    <row r="108" spans="2:13" outlineLevel="1">
      <c r="B108" s="75"/>
      <c r="C108" s="71"/>
      <c r="D108" s="71"/>
      <c r="E108" s="71"/>
      <c r="F108" s="71"/>
      <c r="G108" s="71"/>
      <c r="H108" s="71"/>
      <c r="I108" s="71"/>
      <c r="J108" s="72"/>
    </row>
    <row r="109" spans="2:13" outlineLevel="1">
      <c r="B109" s="75"/>
      <c r="C109" s="71"/>
      <c r="D109" s="71"/>
      <c r="E109" s="71"/>
      <c r="F109" s="71"/>
      <c r="G109" s="71"/>
      <c r="H109" s="71"/>
      <c r="I109" s="71"/>
      <c r="J109" s="72"/>
    </row>
    <row r="110" spans="2:13" outlineLevel="1"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2:13" outlineLevel="1">
      <c r="G111" s="17"/>
      <c r="H111" s="16"/>
      <c r="I111" s="11"/>
    </row>
    <row r="112" spans="2:13" ht="15" outlineLevel="1">
      <c r="B112" s="33" t="s">
        <v>45</v>
      </c>
      <c r="F112" s="56" t="s">
        <v>28</v>
      </c>
      <c r="G112" s="7"/>
      <c r="H112" s="8"/>
    </row>
    <row r="113" spans="1:12" ht="17.25" outlineLevel="1">
      <c r="B113" s="33"/>
      <c r="D113" s="73" t="s">
        <v>38</v>
      </c>
      <c r="E113" s="7"/>
      <c r="F113" s="31"/>
      <c r="G113" s="7"/>
      <c r="H113" s="207" t="s">
        <v>158</v>
      </c>
      <c r="I113" s="207"/>
    </row>
    <row r="114" spans="1:12" ht="24.75" customHeight="1" outlineLevel="1">
      <c r="G114" s="146"/>
      <c r="H114" s="203" t="s">
        <v>159</v>
      </c>
      <c r="I114" s="203"/>
      <c r="J114" s="54"/>
    </row>
    <row r="115" spans="1:12" outlineLevel="1">
      <c r="A115" s="43"/>
    </row>
    <row r="116" spans="1:12" outlineLevel="1"/>
    <row r="117" spans="1:12" outlineLevel="1"/>
    <row r="118" spans="1:12" ht="20.100000000000001" customHeight="1" outlineLevel="1"/>
    <row r="119" spans="1:12" ht="20.100000000000001" customHeight="1" outlineLevel="1"/>
    <row r="120" spans="1:12" ht="20.100000000000001" customHeight="1" outlineLevel="1"/>
    <row r="121" spans="1:12" ht="20.100000000000001" customHeight="1" outlineLevel="1"/>
    <row r="122" spans="1:12" ht="20.100000000000001" customHeight="1" outlineLevel="1"/>
    <row r="123" spans="1:12" ht="20.100000000000001" customHeight="1" outlineLevel="1"/>
    <row r="124" spans="1:12" ht="20.100000000000001" customHeight="1" outlineLevel="1"/>
    <row r="125" spans="1:12" s="12" customFormat="1" ht="20.100000000000001" customHeight="1">
      <c r="A125" s="6"/>
      <c r="B125" s="7"/>
      <c r="C125" s="7"/>
      <c r="D125" s="7"/>
      <c r="E125" s="8"/>
      <c r="F125" s="6"/>
      <c r="G125" s="15"/>
      <c r="H125" s="14"/>
      <c r="I125" s="1"/>
      <c r="J125" s="1"/>
      <c r="K125" s="1"/>
      <c r="L125" s="1"/>
    </row>
    <row r="126" spans="1:12" ht="20.100000000000001" customHeight="1"/>
    <row r="127" spans="1:12" s="12" customFormat="1" ht="20.100000000000001" customHeight="1" outlineLevel="1">
      <c r="A127" s="6"/>
      <c r="B127" s="7"/>
      <c r="C127" s="7"/>
      <c r="D127" s="7"/>
      <c r="E127" s="8"/>
      <c r="F127" s="6"/>
      <c r="G127" s="15"/>
      <c r="H127" s="14"/>
      <c r="I127" s="1"/>
      <c r="J127" s="1"/>
      <c r="K127" s="1"/>
      <c r="L127" s="1"/>
    </row>
    <row r="128" spans="1:12" s="12" customFormat="1" ht="20.100000000000001" customHeight="1" outlineLevel="1">
      <c r="A128" s="6"/>
      <c r="B128" s="7"/>
      <c r="C128" s="7"/>
      <c r="D128" s="7"/>
      <c r="E128" s="8"/>
      <c r="F128" s="6"/>
      <c r="G128" s="15"/>
      <c r="H128" s="14"/>
      <c r="I128" s="1"/>
      <c r="J128" s="1"/>
      <c r="K128" s="1"/>
      <c r="L128" s="1"/>
    </row>
    <row r="129" spans="1:12" s="12" customFormat="1" ht="20.100000000000001" customHeight="1" outlineLevel="1">
      <c r="A129" s="6"/>
      <c r="B129" s="7"/>
      <c r="C129" s="7"/>
      <c r="D129" s="7"/>
      <c r="E129" s="8"/>
      <c r="F129" s="6"/>
      <c r="G129" s="15"/>
      <c r="H129" s="14"/>
      <c r="I129" s="1"/>
      <c r="J129" s="1"/>
      <c r="K129" s="1"/>
      <c r="L129" s="1"/>
    </row>
    <row r="130" spans="1:12" s="12" customFormat="1" ht="20.100000000000001" customHeight="1" outlineLevel="1">
      <c r="A130" s="6"/>
      <c r="B130" s="7"/>
      <c r="C130" s="7"/>
      <c r="D130" s="7"/>
      <c r="E130" s="8"/>
      <c r="F130" s="6"/>
      <c r="G130" s="15"/>
      <c r="H130" s="14"/>
      <c r="I130" s="1"/>
      <c r="J130" s="1"/>
      <c r="K130" s="1"/>
      <c r="L130" s="1"/>
    </row>
    <row r="131" spans="1:12" s="12" customFormat="1" ht="20.100000000000001" customHeight="1" outlineLevel="1">
      <c r="A131" s="6"/>
      <c r="B131" s="7"/>
      <c r="C131" s="7"/>
      <c r="D131" s="7"/>
      <c r="E131" s="8"/>
      <c r="F131" s="6"/>
      <c r="G131" s="15"/>
      <c r="H131" s="14"/>
      <c r="I131" s="1"/>
      <c r="J131" s="1"/>
      <c r="K131" s="1"/>
      <c r="L131" s="1"/>
    </row>
    <row r="132" spans="1:12" s="12" customFormat="1" ht="20.100000000000001" customHeight="1" outlineLevel="1">
      <c r="A132" s="6"/>
      <c r="B132" s="7"/>
      <c r="C132" s="7"/>
      <c r="D132" s="7"/>
      <c r="E132" s="8"/>
      <c r="F132" s="6"/>
      <c r="G132" s="15"/>
      <c r="H132" s="14"/>
      <c r="I132" s="1"/>
      <c r="J132" s="1"/>
      <c r="K132" s="1"/>
      <c r="L132" s="1"/>
    </row>
    <row r="133" spans="1:12" s="12" customFormat="1" ht="20.100000000000001" customHeight="1" outlineLevel="1">
      <c r="A133" s="6"/>
      <c r="B133" s="7"/>
      <c r="C133" s="7"/>
      <c r="D133" s="7"/>
      <c r="E133" s="8"/>
      <c r="F133" s="6"/>
      <c r="G133" s="15"/>
      <c r="H133" s="14"/>
      <c r="I133" s="1"/>
      <c r="J133" s="1"/>
      <c r="K133" s="1"/>
      <c r="L133" s="1"/>
    </row>
    <row r="134" spans="1:12" s="12" customFormat="1" ht="30" customHeight="1" outlineLevel="1">
      <c r="A134" s="6"/>
      <c r="B134" s="7"/>
      <c r="C134" s="7"/>
      <c r="D134" s="7"/>
      <c r="E134" s="8"/>
      <c r="F134" s="6"/>
      <c r="G134" s="15"/>
      <c r="H134" s="14"/>
      <c r="I134" s="1"/>
      <c r="J134" s="1"/>
      <c r="K134" s="1"/>
      <c r="L134" s="1"/>
    </row>
    <row r="135" spans="1:12" s="12" customFormat="1" ht="30" customHeight="1" outlineLevel="1">
      <c r="A135" s="6"/>
      <c r="B135" s="7"/>
      <c r="C135" s="7"/>
      <c r="D135" s="7"/>
      <c r="E135" s="8"/>
      <c r="F135" s="6"/>
      <c r="G135" s="15"/>
      <c r="H135" s="14"/>
      <c r="I135" s="1"/>
      <c r="J135" s="1"/>
      <c r="K135" s="1"/>
      <c r="L135" s="1"/>
    </row>
    <row r="136" spans="1:12" s="12" customFormat="1" ht="30" customHeight="1" outlineLevel="1">
      <c r="A136" s="6"/>
      <c r="B136" s="7"/>
      <c r="C136" s="7"/>
      <c r="D136" s="7"/>
      <c r="E136" s="8"/>
      <c r="F136" s="6"/>
      <c r="G136" s="15"/>
      <c r="H136" s="14"/>
      <c r="I136" s="1"/>
      <c r="J136" s="1"/>
      <c r="K136" s="1"/>
      <c r="L136" s="1"/>
    </row>
    <row r="137" spans="1:12" s="12" customFormat="1" ht="30" customHeight="1" outlineLevel="1">
      <c r="A137" s="6"/>
      <c r="B137" s="7"/>
      <c r="C137" s="7"/>
      <c r="D137" s="7"/>
      <c r="E137" s="8"/>
      <c r="F137" s="6"/>
      <c r="G137" s="15"/>
      <c r="H137" s="14"/>
      <c r="I137" s="1"/>
      <c r="J137" s="1"/>
      <c r="K137" s="1"/>
      <c r="L137" s="1"/>
    </row>
    <row r="138" spans="1:12" s="12" customFormat="1" ht="30" customHeight="1" outlineLevel="1">
      <c r="A138" s="6"/>
      <c r="B138" s="7"/>
      <c r="C138" s="7"/>
      <c r="D138" s="7"/>
      <c r="E138" s="8"/>
      <c r="F138" s="6"/>
      <c r="G138" s="15"/>
      <c r="H138" s="14"/>
      <c r="I138" s="1"/>
      <c r="J138" s="1"/>
      <c r="K138" s="1"/>
      <c r="L138" s="1"/>
    </row>
    <row r="139" spans="1:12" s="12" customFormat="1" ht="30" customHeight="1" outlineLevel="1">
      <c r="A139" s="6"/>
      <c r="B139" s="7"/>
      <c r="C139" s="7"/>
      <c r="D139" s="7"/>
      <c r="E139" s="8"/>
      <c r="F139" s="6"/>
      <c r="G139" s="15"/>
      <c r="H139" s="14"/>
      <c r="I139" s="1"/>
      <c r="J139" s="1"/>
      <c r="K139" s="1"/>
      <c r="L139" s="1"/>
    </row>
    <row r="140" spans="1:12" s="12" customFormat="1" ht="30" customHeight="1" outlineLevel="1">
      <c r="A140" s="6"/>
      <c r="B140" s="7"/>
      <c r="C140" s="7"/>
      <c r="D140" s="7"/>
      <c r="E140" s="8"/>
      <c r="F140" s="6"/>
      <c r="G140" s="15"/>
      <c r="H140" s="14"/>
      <c r="I140" s="1"/>
      <c r="J140" s="1"/>
      <c r="K140" s="1"/>
      <c r="L140" s="1"/>
    </row>
    <row r="141" spans="1:12" s="12" customFormat="1" ht="30" customHeight="1" outlineLevel="1">
      <c r="A141" s="6"/>
      <c r="B141" s="7"/>
      <c r="C141" s="7"/>
      <c r="D141" s="7"/>
      <c r="E141" s="8"/>
      <c r="F141" s="6"/>
      <c r="G141" s="15"/>
      <c r="H141" s="14"/>
      <c r="I141" s="1"/>
      <c r="J141" s="1"/>
      <c r="K141" s="1"/>
      <c r="L141" s="1"/>
    </row>
    <row r="142" spans="1:12" s="12" customFormat="1" ht="30" customHeight="1" outlineLevel="1">
      <c r="A142" s="6"/>
      <c r="B142" s="7"/>
      <c r="C142" s="7"/>
      <c r="D142" s="7"/>
      <c r="E142" s="8"/>
      <c r="F142" s="6"/>
      <c r="G142" s="15"/>
      <c r="H142" s="14"/>
      <c r="I142" s="1"/>
      <c r="J142" s="1"/>
      <c r="K142" s="1"/>
      <c r="L142" s="1"/>
    </row>
    <row r="143" spans="1:12" s="12" customFormat="1" ht="30" customHeight="1" outlineLevel="1">
      <c r="A143" s="6"/>
      <c r="B143" s="7"/>
      <c r="C143" s="7"/>
      <c r="D143" s="7"/>
      <c r="E143" s="8"/>
      <c r="F143" s="6"/>
      <c r="G143" s="15"/>
      <c r="H143" s="14"/>
      <c r="I143" s="1"/>
      <c r="J143" s="1"/>
      <c r="K143" s="1"/>
      <c r="L143" s="1"/>
    </row>
    <row r="144" spans="1:12" s="12" customFormat="1" ht="30" customHeight="1" outlineLevel="1">
      <c r="A144" s="6"/>
      <c r="B144" s="7"/>
      <c r="C144" s="7"/>
      <c r="D144" s="7"/>
      <c r="E144" s="8"/>
      <c r="F144" s="6"/>
      <c r="G144" s="15"/>
      <c r="H144" s="14"/>
      <c r="I144" s="1"/>
      <c r="J144" s="1"/>
      <c r="K144" s="1"/>
      <c r="L144" s="1"/>
    </row>
    <row r="145" spans="1:12" s="12" customFormat="1" ht="30" customHeight="1" outlineLevel="1">
      <c r="A145" s="6"/>
      <c r="B145" s="7"/>
      <c r="C145" s="7"/>
      <c r="D145" s="7"/>
      <c r="E145" s="8"/>
      <c r="F145" s="6"/>
      <c r="G145" s="15"/>
      <c r="H145" s="14"/>
      <c r="I145" s="1"/>
      <c r="J145" s="1"/>
      <c r="K145" s="1"/>
      <c r="L145" s="1"/>
    </row>
    <row r="146" spans="1:12" s="12" customFormat="1" ht="20.100000000000001" customHeight="1" outlineLevel="1">
      <c r="A146" s="6"/>
      <c r="B146" s="7"/>
      <c r="C146" s="7"/>
      <c r="D146" s="7"/>
      <c r="E146" s="8"/>
      <c r="F146" s="6"/>
      <c r="G146" s="15"/>
      <c r="H146" s="14"/>
      <c r="I146" s="1"/>
      <c r="J146" s="1"/>
      <c r="K146" s="1"/>
      <c r="L146" s="1"/>
    </row>
    <row r="147" spans="1:12" s="12" customFormat="1" ht="20.100000000000001" customHeight="1" outlineLevel="1">
      <c r="A147" s="6"/>
      <c r="B147" s="7"/>
      <c r="C147" s="7"/>
      <c r="D147" s="7"/>
      <c r="E147" s="8"/>
      <c r="F147" s="6"/>
      <c r="G147" s="15"/>
      <c r="H147" s="14"/>
      <c r="I147" s="1"/>
      <c r="J147" s="1"/>
      <c r="K147" s="1"/>
      <c r="L147" s="1"/>
    </row>
    <row r="148" spans="1:12" s="12" customFormat="1" ht="20.100000000000001" customHeight="1" outlineLevel="1">
      <c r="A148" s="6"/>
      <c r="B148" s="7"/>
      <c r="C148" s="7"/>
      <c r="D148" s="7"/>
      <c r="E148" s="8"/>
      <c r="F148" s="6"/>
      <c r="G148" s="15"/>
      <c r="H148" s="14"/>
      <c r="I148" s="1"/>
      <c r="J148" s="1"/>
      <c r="K148" s="1"/>
      <c r="L148" s="1"/>
    </row>
    <row r="149" spans="1:12" s="12" customFormat="1" ht="20.100000000000001" customHeight="1" outlineLevel="1">
      <c r="A149" s="6"/>
      <c r="B149" s="7"/>
      <c r="C149" s="7"/>
      <c r="D149" s="7"/>
      <c r="E149" s="8"/>
      <c r="F149" s="6"/>
      <c r="G149" s="15"/>
      <c r="H149" s="14"/>
      <c r="I149" s="1"/>
      <c r="J149" s="1"/>
      <c r="K149" s="1"/>
      <c r="L149" s="1"/>
    </row>
    <row r="150" spans="1:12" s="12" customFormat="1" ht="20.100000000000001" customHeight="1" outlineLevel="1">
      <c r="A150" s="6"/>
      <c r="B150" s="7"/>
      <c r="C150" s="7"/>
      <c r="D150" s="7"/>
      <c r="E150" s="8"/>
      <c r="F150" s="6"/>
      <c r="G150" s="15"/>
      <c r="H150" s="14"/>
      <c r="I150" s="1"/>
      <c r="J150" s="1"/>
      <c r="K150" s="1"/>
      <c r="L150" s="1"/>
    </row>
    <row r="151" spans="1:12" s="12" customFormat="1" ht="20.100000000000001" customHeight="1" outlineLevel="1">
      <c r="A151" s="6"/>
      <c r="B151" s="7"/>
      <c r="C151" s="7"/>
      <c r="D151" s="7"/>
      <c r="E151" s="8"/>
      <c r="F151" s="6"/>
      <c r="G151" s="15"/>
      <c r="H151" s="14"/>
      <c r="I151" s="1"/>
      <c r="J151" s="1"/>
      <c r="K151" s="1"/>
      <c r="L151" s="1"/>
    </row>
    <row r="152" spans="1:12" s="12" customFormat="1" ht="20.100000000000001" customHeight="1" outlineLevel="1">
      <c r="A152" s="6"/>
      <c r="B152" s="7"/>
      <c r="C152" s="7"/>
      <c r="D152" s="7"/>
      <c r="E152" s="8"/>
      <c r="F152" s="6"/>
      <c r="G152" s="15"/>
      <c r="H152" s="14"/>
      <c r="I152" s="1"/>
      <c r="J152" s="1"/>
      <c r="K152" s="1"/>
      <c r="L152" s="1"/>
    </row>
    <row r="153" spans="1:12" s="12" customFormat="1" ht="20.100000000000001" customHeight="1" outlineLevel="1">
      <c r="A153" s="6"/>
      <c r="B153" s="7"/>
      <c r="C153" s="7"/>
      <c r="D153" s="7"/>
      <c r="E153" s="8"/>
      <c r="F153" s="6"/>
      <c r="G153" s="15"/>
      <c r="H153" s="14"/>
      <c r="I153" s="1"/>
      <c r="J153" s="1"/>
      <c r="K153" s="1"/>
      <c r="L153" s="1"/>
    </row>
    <row r="154" spans="1:12" s="12" customFormat="1" ht="20.100000000000001" customHeight="1" outlineLevel="1">
      <c r="A154" s="6"/>
      <c r="B154" s="7"/>
      <c r="C154" s="7"/>
      <c r="D154" s="7"/>
      <c r="E154" s="8"/>
      <c r="F154" s="6"/>
      <c r="G154" s="15"/>
      <c r="H154" s="14"/>
      <c r="I154" s="1"/>
      <c r="J154" s="1"/>
      <c r="K154" s="1"/>
      <c r="L154" s="1"/>
    </row>
    <row r="155" spans="1:12" s="12" customFormat="1" ht="20.100000000000001" customHeight="1" outlineLevel="1">
      <c r="A155" s="6"/>
      <c r="B155" s="7"/>
      <c r="C155" s="7"/>
      <c r="D155" s="7"/>
      <c r="E155" s="8"/>
      <c r="F155" s="6"/>
      <c r="G155" s="15"/>
      <c r="H155" s="14"/>
      <c r="I155" s="1"/>
      <c r="J155" s="1"/>
      <c r="K155" s="1"/>
      <c r="L155" s="1"/>
    </row>
    <row r="156" spans="1:12" s="12" customFormat="1" ht="20.100000000000001" customHeight="1" outlineLevel="1">
      <c r="A156" s="6"/>
      <c r="B156" s="7"/>
      <c r="C156" s="7"/>
      <c r="D156" s="7"/>
      <c r="E156" s="8"/>
      <c r="F156" s="6"/>
      <c r="G156" s="15"/>
      <c r="H156" s="14"/>
      <c r="I156" s="1"/>
      <c r="J156" s="1"/>
      <c r="K156" s="1"/>
      <c r="L156" s="1"/>
    </row>
    <row r="157" spans="1:12" s="12" customFormat="1" ht="20.100000000000001" customHeight="1" outlineLevel="1">
      <c r="A157" s="6"/>
      <c r="B157" s="7"/>
      <c r="C157" s="7"/>
      <c r="D157" s="7"/>
      <c r="E157" s="8"/>
      <c r="F157" s="6"/>
      <c r="G157" s="15"/>
      <c r="H157" s="14"/>
      <c r="I157" s="1"/>
      <c r="J157" s="1"/>
      <c r="K157" s="1"/>
      <c r="L157" s="1"/>
    </row>
    <row r="158" spans="1:12" s="12" customFormat="1" ht="20.100000000000001" customHeight="1" outlineLevel="1">
      <c r="A158" s="6"/>
      <c r="B158" s="7"/>
      <c r="C158" s="7"/>
      <c r="D158" s="7"/>
      <c r="E158" s="8"/>
      <c r="F158" s="6"/>
      <c r="G158" s="15"/>
      <c r="H158" s="14"/>
      <c r="I158" s="1"/>
      <c r="J158" s="1"/>
      <c r="K158" s="1"/>
      <c r="L158" s="1"/>
    </row>
    <row r="159" spans="1:12" s="12" customFormat="1" ht="20.100000000000001" customHeight="1" outlineLevel="1">
      <c r="A159" s="6"/>
      <c r="B159" s="7"/>
      <c r="C159" s="7"/>
      <c r="D159" s="7"/>
      <c r="E159" s="8"/>
      <c r="F159" s="6"/>
      <c r="G159" s="15"/>
      <c r="H159" s="14"/>
      <c r="I159" s="1"/>
      <c r="J159" s="1"/>
      <c r="K159" s="1"/>
      <c r="L159" s="1"/>
    </row>
    <row r="160" spans="1:12" s="12" customFormat="1" ht="20.100000000000001" customHeight="1" outlineLevel="1">
      <c r="A160" s="6"/>
      <c r="B160" s="7"/>
      <c r="C160" s="7"/>
      <c r="D160" s="7"/>
      <c r="E160" s="8"/>
      <c r="F160" s="6"/>
      <c r="G160" s="15"/>
      <c r="H160" s="14"/>
      <c r="I160" s="1"/>
      <c r="J160" s="1"/>
      <c r="K160" s="1"/>
      <c r="L160" s="1"/>
    </row>
    <row r="161" spans="1:12" s="12" customFormat="1" ht="20.100000000000001" customHeight="1" outlineLevel="1">
      <c r="A161" s="6"/>
      <c r="B161" s="7"/>
      <c r="C161" s="7"/>
      <c r="D161" s="7"/>
      <c r="E161" s="8"/>
      <c r="F161" s="6"/>
      <c r="G161" s="15"/>
      <c r="H161" s="14"/>
      <c r="I161" s="1"/>
      <c r="J161" s="1"/>
      <c r="K161" s="1"/>
      <c r="L161" s="1"/>
    </row>
    <row r="162" spans="1:12" s="12" customFormat="1" ht="20.100000000000001" customHeight="1" outlineLevel="1">
      <c r="A162" s="6"/>
      <c r="B162" s="7"/>
      <c r="C162" s="7"/>
      <c r="D162" s="7"/>
      <c r="E162" s="8"/>
      <c r="F162" s="6"/>
      <c r="G162" s="15"/>
      <c r="H162" s="14"/>
      <c r="I162" s="1"/>
      <c r="J162" s="1"/>
      <c r="K162" s="1"/>
      <c r="L162" s="1"/>
    </row>
    <row r="163" spans="1:12" s="12" customFormat="1" ht="20.100000000000001" customHeight="1" outlineLevel="1">
      <c r="A163" s="6"/>
      <c r="B163" s="7"/>
      <c r="C163" s="7"/>
      <c r="D163" s="7"/>
      <c r="E163" s="8"/>
      <c r="F163" s="6"/>
      <c r="G163" s="15"/>
      <c r="H163" s="14"/>
      <c r="I163" s="1"/>
      <c r="J163" s="1"/>
      <c r="K163" s="1"/>
      <c r="L163" s="1"/>
    </row>
    <row r="164" spans="1:12" s="12" customFormat="1" ht="20.100000000000001" customHeight="1" outlineLevel="1">
      <c r="A164" s="6"/>
      <c r="B164" s="7"/>
      <c r="C164" s="7"/>
      <c r="D164" s="7"/>
      <c r="E164" s="8"/>
      <c r="F164" s="6"/>
      <c r="G164" s="15"/>
      <c r="H164" s="14"/>
      <c r="I164" s="1"/>
      <c r="J164" s="1"/>
      <c r="K164" s="1"/>
      <c r="L164" s="1"/>
    </row>
    <row r="165" spans="1:12" s="12" customFormat="1" ht="20.100000000000001" customHeight="1" outlineLevel="1">
      <c r="A165" s="6"/>
      <c r="B165" s="7"/>
      <c r="C165" s="7"/>
      <c r="D165" s="7"/>
      <c r="E165" s="8"/>
      <c r="F165" s="6"/>
      <c r="G165" s="15"/>
      <c r="H165" s="14"/>
      <c r="I165" s="1"/>
      <c r="J165" s="1"/>
      <c r="K165" s="1"/>
      <c r="L165" s="1"/>
    </row>
    <row r="166" spans="1:12" s="12" customFormat="1" ht="20.100000000000001" customHeight="1" outlineLevel="1">
      <c r="A166" s="6"/>
      <c r="B166" s="7"/>
      <c r="C166" s="7"/>
      <c r="D166" s="7"/>
      <c r="E166" s="8"/>
      <c r="F166" s="6"/>
      <c r="G166" s="15"/>
      <c r="H166" s="14"/>
      <c r="I166" s="1"/>
      <c r="J166" s="1"/>
      <c r="K166" s="1"/>
      <c r="L166" s="1"/>
    </row>
    <row r="167" spans="1:12" s="12" customFormat="1" ht="20.100000000000001" customHeight="1" outlineLevel="1">
      <c r="A167" s="6"/>
      <c r="B167" s="7"/>
      <c r="C167" s="7"/>
      <c r="D167" s="7"/>
      <c r="E167" s="8"/>
      <c r="F167" s="6"/>
      <c r="G167" s="15"/>
      <c r="H167" s="14"/>
      <c r="I167" s="1"/>
      <c r="J167" s="1"/>
      <c r="K167" s="1"/>
      <c r="L167" s="1"/>
    </row>
    <row r="168" spans="1:12" s="12" customFormat="1" ht="20.100000000000001" customHeight="1" outlineLevel="1">
      <c r="A168" s="6"/>
      <c r="B168" s="7"/>
      <c r="C168" s="7"/>
      <c r="D168" s="7"/>
      <c r="E168" s="8"/>
      <c r="F168" s="6"/>
      <c r="G168" s="15"/>
      <c r="H168" s="14"/>
      <c r="I168" s="1"/>
      <c r="J168" s="1"/>
      <c r="K168" s="1"/>
      <c r="L168" s="1"/>
    </row>
    <row r="169" spans="1:12" s="12" customFormat="1" ht="20.100000000000001" customHeight="1" outlineLevel="1">
      <c r="A169" s="6"/>
      <c r="B169" s="7"/>
      <c r="C169" s="7"/>
      <c r="D169" s="7"/>
      <c r="E169" s="8"/>
      <c r="F169" s="6"/>
      <c r="G169" s="15"/>
      <c r="H169" s="14"/>
      <c r="I169" s="1"/>
      <c r="J169" s="1"/>
      <c r="K169" s="1"/>
      <c r="L169" s="1"/>
    </row>
    <row r="170" spans="1:12" s="12" customFormat="1" ht="20.100000000000001" customHeight="1" outlineLevel="1">
      <c r="A170" s="6"/>
      <c r="B170" s="7"/>
      <c r="C170" s="7"/>
      <c r="D170" s="7"/>
      <c r="E170" s="8"/>
      <c r="F170" s="6"/>
      <c r="G170" s="15"/>
      <c r="H170" s="14"/>
      <c r="I170" s="1"/>
      <c r="J170" s="1"/>
      <c r="K170" s="1"/>
      <c r="L170" s="1"/>
    </row>
    <row r="171" spans="1:12" s="12" customFormat="1" ht="20.100000000000001" customHeight="1" outlineLevel="1">
      <c r="A171" s="6"/>
      <c r="B171" s="7"/>
      <c r="C171" s="7"/>
      <c r="D171" s="7"/>
      <c r="E171" s="8"/>
      <c r="F171" s="6"/>
      <c r="G171" s="15"/>
      <c r="H171" s="14"/>
      <c r="I171" s="1"/>
      <c r="J171" s="1"/>
      <c r="K171" s="1"/>
      <c r="L171" s="1"/>
    </row>
    <row r="172" spans="1:12" s="12" customFormat="1" ht="20.100000000000001" customHeight="1" outlineLevel="1">
      <c r="A172" s="6"/>
      <c r="B172" s="7"/>
      <c r="C172" s="7"/>
      <c r="D172" s="7"/>
      <c r="E172" s="8"/>
      <c r="F172" s="6"/>
      <c r="G172" s="15"/>
      <c r="H172" s="14"/>
      <c r="I172" s="1"/>
      <c r="J172" s="1"/>
      <c r="K172" s="1"/>
      <c r="L172" s="1"/>
    </row>
    <row r="173" spans="1:12" s="12" customFormat="1" ht="20.100000000000001" customHeight="1" outlineLevel="1">
      <c r="A173" s="6"/>
      <c r="B173" s="7"/>
      <c r="C173" s="7"/>
      <c r="D173" s="7"/>
      <c r="E173" s="8"/>
      <c r="F173" s="6"/>
      <c r="G173" s="15"/>
      <c r="H173" s="14"/>
      <c r="I173" s="1"/>
      <c r="J173" s="1"/>
      <c r="K173" s="1"/>
      <c r="L173" s="1"/>
    </row>
    <row r="174" spans="1:12" s="12" customFormat="1" ht="20.100000000000001" customHeight="1" outlineLevel="1">
      <c r="A174" s="6"/>
      <c r="B174" s="7"/>
      <c r="C174" s="7"/>
      <c r="D174" s="7"/>
      <c r="E174" s="8"/>
      <c r="F174" s="6"/>
      <c r="G174" s="15"/>
      <c r="H174" s="14"/>
      <c r="I174" s="1"/>
      <c r="J174" s="1"/>
      <c r="K174" s="1"/>
      <c r="L174" s="1"/>
    </row>
    <row r="175" spans="1:12" s="12" customFormat="1" ht="20.100000000000001" customHeight="1" outlineLevel="1">
      <c r="A175" s="6"/>
      <c r="B175" s="7"/>
      <c r="C175" s="7"/>
      <c r="D175" s="7"/>
      <c r="E175" s="8"/>
      <c r="F175" s="6"/>
      <c r="G175" s="15"/>
      <c r="H175" s="14"/>
      <c r="I175" s="1"/>
      <c r="J175" s="1"/>
      <c r="K175" s="1"/>
      <c r="L175" s="1"/>
    </row>
    <row r="176" spans="1:12" s="12" customFormat="1" ht="20.100000000000001" customHeight="1" outlineLevel="1">
      <c r="A176" s="6"/>
      <c r="B176" s="7"/>
      <c r="C176" s="7"/>
      <c r="D176" s="7"/>
      <c r="E176" s="8"/>
      <c r="F176" s="6"/>
      <c r="G176" s="15"/>
      <c r="H176" s="14"/>
      <c r="I176" s="1"/>
      <c r="J176" s="1"/>
      <c r="K176" s="1"/>
      <c r="L176" s="1"/>
    </row>
    <row r="177" spans="1:12" s="12" customFormat="1" ht="20.100000000000001" customHeight="1" outlineLevel="1">
      <c r="A177" s="6"/>
      <c r="B177" s="7"/>
      <c r="C177" s="7"/>
      <c r="D177" s="7"/>
      <c r="E177" s="8"/>
      <c r="F177" s="6"/>
      <c r="G177" s="15"/>
      <c r="H177" s="14"/>
      <c r="I177" s="1"/>
      <c r="J177" s="1"/>
      <c r="K177" s="1"/>
      <c r="L177" s="1"/>
    </row>
    <row r="178" spans="1:12" s="12" customFormat="1" ht="20.100000000000001" customHeight="1" outlineLevel="1">
      <c r="A178" s="6"/>
      <c r="B178" s="7"/>
      <c r="C178" s="7"/>
      <c r="D178" s="7"/>
      <c r="E178" s="8"/>
      <c r="F178" s="6"/>
      <c r="G178" s="15"/>
      <c r="H178" s="14"/>
      <c r="I178" s="1"/>
      <c r="J178" s="1"/>
      <c r="K178" s="1"/>
      <c r="L178" s="1"/>
    </row>
    <row r="179" spans="1:12" s="12" customFormat="1" ht="20.100000000000001" customHeight="1" outlineLevel="1">
      <c r="A179" s="6"/>
      <c r="B179" s="7"/>
      <c r="C179" s="7"/>
      <c r="D179" s="7"/>
      <c r="E179" s="8"/>
      <c r="F179" s="6"/>
      <c r="G179" s="15"/>
      <c r="H179" s="14"/>
      <c r="I179" s="1"/>
      <c r="J179" s="1"/>
      <c r="K179" s="1"/>
      <c r="L179" s="1"/>
    </row>
    <row r="180" spans="1:12" s="12" customFormat="1" ht="20.100000000000001" customHeight="1" outlineLevel="1">
      <c r="A180" s="6"/>
      <c r="B180" s="7"/>
      <c r="C180" s="7"/>
      <c r="D180" s="7"/>
      <c r="E180" s="8"/>
      <c r="F180" s="6"/>
      <c r="G180" s="15"/>
      <c r="H180" s="14"/>
      <c r="I180" s="1"/>
      <c r="J180" s="1"/>
      <c r="K180" s="1"/>
      <c r="L180" s="1"/>
    </row>
    <row r="181" spans="1:12" s="12" customFormat="1" ht="20.100000000000001" customHeight="1" outlineLevel="1">
      <c r="A181" s="6"/>
      <c r="B181" s="7"/>
      <c r="C181" s="7"/>
      <c r="D181" s="7"/>
      <c r="E181" s="8"/>
      <c r="F181" s="6"/>
      <c r="G181" s="15"/>
      <c r="H181" s="14"/>
      <c r="I181" s="1"/>
      <c r="J181" s="1"/>
      <c r="K181" s="1"/>
      <c r="L181" s="1"/>
    </row>
    <row r="182" spans="1:12" s="12" customFormat="1" ht="20.100000000000001" customHeight="1" outlineLevel="1">
      <c r="A182" s="6"/>
      <c r="B182" s="7"/>
      <c r="C182" s="7"/>
      <c r="D182" s="7"/>
      <c r="E182" s="8"/>
      <c r="F182" s="6"/>
      <c r="G182" s="15"/>
      <c r="H182" s="14"/>
      <c r="I182" s="1"/>
      <c r="J182" s="1"/>
      <c r="K182" s="1"/>
      <c r="L182" s="1"/>
    </row>
    <row r="183" spans="1:12" s="12" customFormat="1" ht="30" customHeight="1" outlineLevel="1">
      <c r="A183" s="6"/>
      <c r="B183" s="7"/>
      <c r="C183" s="7"/>
      <c r="D183" s="7"/>
      <c r="E183" s="8"/>
      <c r="F183" s="6"/>
      <c r="G183" s="15"/>
      <c r="H183" s="14"/>
      <c r="I183" s="1"/>
      <c r="J183" s="1"/>
      <c r="K183" s="1"/>
      <c r="L183" s="1"/>
    </row>
    <row r="184" spans="1:12" s="12" customFormat="1" ht="20.100000000000001" customHeight="1" outlineLevel="1">
      <c r="A184" s="6"/>
      <c r="B184" s="7"/>
      <c r="C184" s="7"/>
      <c r="D184" s="7"/>
      <c r="E184" s="8"/>
      <c r="F184" s="6"/>
      <c r="G184" s="15"/>
      <c r="H184" s="14"/>
      <c r="I184" s="1"/>
      <c r="J184" s="1"/>
      <c r="K184" s="1"/>
      <c r="L184" s="1"/>
    </row>
    <row r="185" spans="1:12" s="12" customFormat="1" ht="30" customHeight="1" outlineLevel="1">
      <c r="A185" s="6"/>
      <c r="B185" s="7"/>
      <c r="C185" s="7"/>
      <c r="D185" s="7"/>
      <c r="E185" s="8"/>
      <c r="F185" s="6"/>
      <c r="G185" s="15"/>
      <c r="H185" s="14"/>
      <c r="I185" s="1"/>
      <c r="J185" s="1"/>
      <c r="K185" s="1"/>
      <c r="L185" s="1"/>
    </row>
    <row r="186" spans="1:12" s="12" customFormat="1" ht="20.100000000000001" customHeight="1" outlineLevel="1">
      <c r="A186" s="6"/>
      <c r="B186" s="7"/>
      <c r="C186" s="7"/>
      <c r="D186" s="7"/>
      <c r="E186" s="8"/>
      <c r="F186" s="6"/>
      <c r="G186" s="15"/>
      <c r="H186" s="14"/>
      <c r="I186" s="1"/>
      <c r="J186" s="1"/>
      <c r="K186" s="1"/>
      <c r="L186" s="1"/>
    </row>
    <row r="187" spans="1:12" s="12" customFormat="1" ht="20.100000000000001" customHeight="1" outlineLevel="1">
      <c r="A187" s="6"/>
      <c r="B187" s="7"/>
      <c r="C187" s="7"/>
      <c r="D187" s="7"/>
      <c r="E187" s="8"/>
      <c r="F187" s="6"/>
      <c r="G187" s="15"/>
      <c r="H187" s="14"/>
      <c r="I187" s="1"/>
      <c r="J187" s="1"/>
      <c r="K187" s="1"/>
      <c r="L187" s="1"/>
    </row>
    <row r="188" spans="1:12" s="12" customFormat="1" ht="20.100000000000001" customHeight="1" outlineLevel="1">
      <c r="A188" s="6"/>
      <c r="B188" s="7"/>
      <c r="C188" s="7"/>
      <c r="D188" s="7"/>
      <c r="E188" s="8"/>
      <c r="F188" s="6"/>
      <c r="G188" s="15"/>
      <c r="H188" s="14"/>
      <c r="I188" s="1"/>
      <c r="J188" s="1"/>
      <c r="K188" s="1"/>
      <c r="L188" s="1"/>
    </row>
    <row r="189" spans="1:12" s="12" customFormat="1" ht="20.100000000000001" customHeight="1" outlineLevel="1">
      <c r="A189" s="6"/>
      <c r="B189" s="7"/>
      <c r="C189" s="7"/>
      <c r="D189" s="7"/>
      <c r="E189" s="8"/>
      <c r="F189" s="6"/>
      <c r="G189" s="15"/>
      <c r="H189" s="14"/>
      <c r="I189" s="1"/>
      <c r="J189" s="1"/>
      <c r="K189" s="1"/>
      <c r="L189" s="1"/>
    </row>
    <row r="190" spans="1:12" s="12" customFormat="1" ht="20.100000000000001" customHeight="1" outlineLevel="1">
      <c r="A190" s="6"/>
      <c r="B190" s="7"/>
      <c r="C190" s="7"/>
      <c r="D190" s="7"/>
      <c r="E190" s="8"/>
      <c r="F190" s="6"/>
      <c r="G190" s="15"/>
      <c r="H190" s="14"/>
      <c r="I190" s="1"/>
      <c r="J190" s="1"/>
      <c r="K190" s="1"/>
      <c r="L190" s="1"/>
    </row>
    <row r="191" spans="1:12" s="12" customFormat="1" ht="20.100000000000001" customHeight="1" outlineLevel="1">
      <c r="A191" s="6"/>
      <c r="B191" s="7"/>
      <c r="C191" s="7"/>
      <c r="D191" s="7"/>
      <c r="E191" s="8"/>
      <c r="F191" s="6"/>
      <c r="G191" s="15"/>
      <c r="H191" s="14"/>
      <c r="I191" s="1"/>
      <c r="J191" s="1"/>
      <c r="K191" s="1"/>
      <c r="L191" s="1"/>
    </row>
    <row r="192" spans="1:12" s="12" customFormat="1" ht="20.100000000000001" customHeight="1" outlineLevel="1">
      <c r="A192" s="6"/>
      <c r="B192" s="7"/>
      <c r="C192" s="7"/>
      <c r="D192" s="7"/>
      <c r="E192" s="8"/>
      <c r="F192" s="6"/>
      <c r="G192" s="15"/>
      <c r="H192" s="14"/>
      <c r="I192" s="1"/>
      <c r="J192" s="1"/>
      <c r="K192" s="1"/>
      <c r="L192" s="1"/>
    </row>
    <row r="193" spans="1:12" s="12" customFormat="1" ht="20.100000000000001" customHeight="1" outlineLevel="1">
      <c r="A193" s="6"/>
      <c r="B193" s="7"/>
      <c r="C193" s="7"/>
      <c r="D193" s="7"/>
      <c r="E193" s="8"/>
      <c r="F193" s="6"/>
      <c r="G193" s="15"/>
      <c r="H193" s="14"/>
      <c r="I193" s="1"/>
      <c r="J193" s="1"/>
      <c r="K193" s="1"/>
      <c r="L193" s="1"/>
    </row>
    <row r="194" spans="1:12" s="12" customFormat="1" ht="20.100000000000001" customHeight="1" outlineLevel="1">
      <c r="A194" s="6"/>
      <c r="B194" s="7"/>
      <c r="C194" s="7"/>
      <c r="D194" s="7"/>
      <c r="E194" s="8"/>
      <c r="F194" s="6"/>
      <c r="G194" s="15"/>
      <c r="H194" s="14"/>
      <c r="I194" s="1"/>
      <c r="J194" s="1"/>
      <c r="K194" s="1"/>
      <c r="L194" s="1"/>
    </row>
    <row r="195" spans="1:12" s="12" customFormat="1" ht="20.100000000000001" customHeight="1" outlineLevel="1">
      <c r="A195" s="6"/>
      <c r="B195" s="7"/>
      <c r="C195" s="7"/>
      <c r="D195" s="7"/>
      <c r="E195" s="8"/>
      <c r="F195" s="6"/>
      <c r="G195" s="15"/>
      <c r="H195" s="14"/>
      <c r="I195" s="1"/>
      <c r="J195" s="1"/>
      <c r="K195" s="1"/>
      <c r="L195" s="1"/>
    </row>
    <row r="196" spans="1:12" s="12" customFormat="1" ht="20.100000000000001" customHeight="1" outlineLevel="1">
      <c r="A196" s="6"/>
      <c r="B196" s="7"/>
      <c r="C196" s="7"/>
      <c r="D196" s="7"/>
      <c r="E196" s="8"/>
      <c r="F196" s="6"/>
      <c r="G196" s="15"/>
      <c r="H196" s="14"/>
      <c r="I196" s="1"/>
      <c r="J196" s="1"/>
      <c r="K196" s="1"/>
      <c r="L196" s="1"/>
    </row>
    <row r="197" spans="1:12" s="12" customFormat="1" ht="20.100000000000001" customHeight="1" outlineLevel="1">
      <c r="A197" s="6"/>
      <c r="B197" s="7"/>
      <c r="C197" s="7"/>
      <c r="D197" s="7"/>
      <c r="E197" s="8"/>
      <c r="F197" s="6"/>
      <c r="G197" s="15"/>
      <c r="H197" s="14"/>
      <c r="I197" s="1"/>
      <c r="J197" s="1"/>
      <c r="K197" s="1"/>
      <c r="L197" s="1"/>
    </row>
    <row r="198" spans="1:12" s="12" customFormat="1" ht="20.100000000000001" customHeight="1" outlineLevel="1">
      <c r="A198" s="6"/>
      <c r="B198" s="7"/>
      <c r="C198" s="7"/>
      <c r="D198" s="7"/>
      <c r="E198" s="8"/>
      <c r="F198" s="6"/>
      <c r="G198" s="15"/>
      <c r="H198" s="14"/>
      <c r="I198" s="1"/>
      <c r="J198" s="1"/>
      <c r="K198" s="1"/>
      <c r="L198" s="1"/>
    </row>
    <row r="199" spans="1:12" s="12" customFormat="1" ht="20.100000000000001" customHeight="1" outlineLevel="1">
      <c r="A199" s="6"/>
      <c r="B199" s="7"/>
      <c r="C199" s="7"/>
      <c r="D199" s="7"/>
      <c r="E199" s="8"/>
      <c r="F199" s="6"/>
      <c r="G199" s="15"/>
      <c r="H199" s="14"/>
      <c r="I199" s="1"/>
      <c r="J199" s="1"/>
      <c r="K199" s="1"/>
      <c r="L199" s="1"/>
    </row>
    <row r="200" spans="1:12" s="12" customFormat="1" ht="20.100000000000001" customHeight="1" outlineLevel="1">
      <c r="A200" s="6"/>
      <c r="B200" s="7"/>
      <c r="C200" s="7"/>
      <c r="D200" s="7"/>
      <c r="E200" s="8"/>
      <c r="F200" s="6"/>
      <c r="G200" s="15"/>
      <c r="H200" s="14"/>
      <c r="I200" s="1"/>
      <c r="J200" s="1"/>
      <c r="K200" s="1"/>
      <c r="L200" s="1"/>
    </row>
    <row r="201" spans="1:12" s="12" customFormat="1" ht="20.100000000000001" customHeight="1" outlineLevel="1">
      <c r="A201" s="6"/>
      <c r="B201" s="7"/>
      <c r="C201" s="7"/>
      <c r="D201" s="7"/>
      <c r="E201" s="8"/>
      <c r="F201" s="6"/>
      <c r="G201" s="15"/>
      <c r="H201" s="14"/>
      <c r="I201" s="1"/>
      <c r="J201" s="1"/>
      <c r="K201" s="1"/>
      <c r="L201" s="1"/>
    </row>
    <row r="202" spans="1:12" s="12" customFormat="1" ht="20.100000000000001" customHeight="1" outlineLevel="1">
      <c r="A202" s="6"/>
      <c r="B202" s="7"/>
      <c r="C202" s="7"/>
      <c r="D202" s="7"/>
      <c r="E202" s="8"/>
      <c r="F202" s="6"/>
      <c r="G202" s="15"/>
      <c r="H202" s="14"/>
      <c r="I202" s="1"/>
      <c r="J202" s="1"/>
      <c r="K202" s="1"/>
      <c r="L202" s="1"/>
    </row>
    <row r="203" spans="1:12" s="12" customFormat="1" ht="20.100000000000001" customHeight="1" outlineLevel="1">
      <c r="A203" s="6"/>
      <c r="B203" s="7"/>
      <c r="C203" s="7"/>
      <c r="D203" s="7"/>
      <c r="E203" s="8"/>
      <c r="F203" s="6"/>
      <c r="G203" s="15"/>
      <c r="H203" s="14"/>
      <c r="I203" s="1"/>
      <c r="J203" s="1"/>
      <c r="K203" s="1"/>
      <c r="L203" s="1"/>
    </row>
    <row r="204" spans="1:12" s="12" customFormat="1" ht="20.100000000000001" customHeight="1" outlineLevel="1">
      <c r="A204" s="6"/>
      <c r="B204" s="7"/>
      <c r="C204" s="7"/>
      <c r="D204" s="7"/>
      <c r="E204" s="8"/>
      <c r="F204" s="6"/>
      <c r="G204" s="15"/>
      <c r="H204" s="14"/>
      <c r="I204" s="1"/>
      <c r="J204" s="1"/>
      <c r="K204" s="1"/>
      <c r="L204" s="1"/>
    </row>
    <row r="205" spans="1:12" s="12" customFormat="1" ht="20.100000000000001" customHeight="1" outlineLevel="1">
      <c r="A205" s="6"/>
      <c r="B205" s="7"/>
      <c r="C205" s="7"/>
      <c r="D205" s="7"/>
      <c r="E205" s="8"/>
      <c r="F205" s="6"/>
      <c r="G205" s="15"/>
      <c r="H205" s="14"/>
      <c r="I205" s="1"/>
      <c r="J205" s="1"/>
      <c r="K205" s="1"/>
      <c r="L205" s="1"/>
    </row>
    <row r="206" spans="1:12" s="12" customFormat="1" ht="20.100000000000001" customHeight="1" outlineLevel="1">
      <c r="A206" s="6"/>
      <c r="B206" s="7"/>
      <c r="C206" s="7"/>
      <c r="D206" s="7"/>
      <c r="E206" s="8"/>
      <c r="F206" s="6"/>
      <c r="G206" s="15"/>
      <c r="H206" s="14"/>
      <c r="I206" s="1"/>
      <c r="J206" s="1"/>
      <c r="K206" s="1"/>
      <c r="L206" s="1"/>
    </row>
    <row r="207" spans="1:12" s="12" customFormat="1" ht="20.100000000000001" customHeight="1" outlineLevel="1">
      <c r="A207" s="6"/>
      <c r="B207" s="7"/>
      <c r="C207" s="7"/>
      <c r="D207" s="7"/>
      <c r="E207" s="8"/>
      <c r="F207" s="6"/>
      <c r="G207" s="15"/>
      <c r="H207" s="14"/>
      <c r="I207" s="1"/>
      <c r="J207" s="1"/>
      <c r="K207" s="1"/>
      <c r="L207" s="1"/>
    </row>
    <row r="208" spans="1:12" s="12" customFormat="1" ht="20.100000000000001" customHeight="1" outlineLevel="1">
      <c r="A208" s="6"/>
      <c r="B208" s="7"/>
      <c r="C208" s="7"/>
      <c r="D208" s="7"/>
      <c r="E208" s="8"/>
      <c r="F208" s="6"/>
      <c r="G208" s="15"/>
      <c r="H208" s="14"/>
      <c r="I208" s="1"/>
      <c r="J208" s="1"/>
      <c r="K208" s="1"/>
      <c r="L208" s="1"/>
    </row>
    <row r="209" spans="1:12" s="12" customFormat="1" ht="20.100000000000001" customHeight="1" outlineLevel="1">
      <c r="A209" s="6"/>
      <c r="B209" s="7"/>
      <c r="C209" s="7"/>
      <c r="D209" s="7"/>
      <c r="E209" s="8"/>
      <c r="F209" s="6"/>
      <c r="G209" s="15"/>
      <c r="H209" s="14"/>
      <c r="I209" s="1"/>
      <c r="J209" s="1"/>
      <c r="K209" s="1"/>
      <c r="L209" s="1"/>
    </row>
    <row r="210" spans="1:12" s="12" customFormat="1" ht="20.100000000000001" customHeight="1" outlineLevel="1">
      <c r="A210" s="6"/>
      <c r="B210" s="7"/>
      <c r="C210" s="7"/>
      <c r="D210" s="7"/>
      <c r="E210" s="8"/>
      <c r="F210" s="6"/>
      <c r="G210" s="15"/>
      <c r="H210" s="14"/>
      <c r="I210" s="1"/>
      <c r="J210" s="1"/>
      <c r="K210" s="1"/>
      <c r="L210" s="1"/>
    </row>
    <row r="211" spans="1:12" s="12" customFormat="1" ht="20.100000000000001" customHeight="1" outlineLevel="1">
      <c r="A211" s="6"/>
      <c r="B211" s="7"/>
      <c r="C211" s="7"/>
      <c r="D211" s="7"/>
      <c r="E211" s="8"/>
      <c r="F211" s="6"/>
      <c r="G211" s="15"/>
      <c r="H211" s="14"/>
      <c r="I211" s="1"/>
      <c r="J211" s="1"/>
      <c r="K211" s="1"/>
      <c r="L211" s="1"/>
    </row>
    <row r="212" spans="1:12" s="12" customFormat="1" ht="20.100000000000001" customHeight="1">
      <c r="A212" s="6"/>
      <c r="B212" s="7"/>
      <c r="C212" s="7"/>
      <c r="D212" s="7"/>
      <c r="E212" s="8"/>
      <c r="F212" s="6"/>
      <c r="G212" s="15"/>
      <c r="H212" s="14"/>
      <c r="I212" s="1"/>
      <c r="J212" s="1"/>
      <c r="K212" s="1"/>
      <c r="L212" s="1"/>
    </row>
    <row r="213" spans="1:12" s="12" customFormat="1" ht="20.100000000000001" customHeight="1">
      <c r="A213" s="6"/>
      <c r="B213" s="7"/>
      <c r="C213" s="7"/>
      <c r="D213" s="7"/>
      <c r="E213" s="8"/>
      <c r="F213" s="6"/>
      <c r="G213" s="15"/>
      <c r="H213" s="14"/>
      <c r="I213" s="1"/>
      <c r="J213" s="1"/>
      <c r="K213" s="1"/>
      <c r="L213" s="1"/>
    </row>
    <row r="214" spans="1:12" s="12" customFormat="1" ht="20.100000000000001" customHeight="1" outlineLevel="1">
      <c r="A214" s="6"/>
      <c r="B214" s="7"/>
      <c r="C214" s="7"/>
      <c r="D214" s="7"/>
      <c r="E214" s="8"/>
      <c r="F214" s="6"/>
      <c r="G214" s="15"/>
      <c r="H214" s="14"/>
      <c r="I214" s="1"/>
      <c r="J214" s="1"/>
      <c r="K214" s="1"/>
      <c r="L214" s="1"/>
    </row>
    <row r="215" spans="1:12" s="12" customFormat="1" ht="20.100000000000001" customHeight="1" outlineLevel="1">
      <c r="A215" s="6"/>
      <c r="B215" s="7"/>
      <c r="C215" s="7"/>
      <c r="D215" s="7"/>
      <c r="E215" s="8"/>
      <c r="F215" s="6"/>
      <c r="G215" s="15"/>
      <c r="H215" s="14"/>
      <c r="I215" s="1"/>
      <c r="J215" s="1"/>
      <c r="K215" s="1"/>
      <c r="L215" s="1"/>
    </row>
    <row r="216" spans="1:12" s="12" customFormat="1" ht="20.100000000000001" customHeight="1" outlineLevel="1">
      <c r="A216" s="6"/>
      <c r="B216" s="7"/>
      <c r="C216" s="7"/>
      <c r="D216" s="7"/>
      <c r="E216" s="8"/>
      <c r="F216" s="6"/>
      <c r="G216" s="15"/>
      <c r="H216" s="14"/>
      <c r="I216" s="1"/>
      <c r="J216" s="1"/>
      <c r="K216" s="1"/>
      <c r="L216" s="1"/>
    </row>
    <row r="217" spans="1:12" s="12" customFormat="1" ht="20.100000000000001" customHeight="1" outlineLevel="1">
      <c r="A217" s="6"/>
      <c r="B217" s="7"/>
      <c r="C217" s="7"/>
      <c r="D217" s="7"/>
      <c r="E217" s="8"/>
      <c r="F217" s="6"/>
      <c r="G217" s="15"/>
      <c r="H217" s="14"/>
      <c r="I217" s="1"/>
      <c r="J217" s="1"/>
      <c r="K217" s="1"/>
      <c r="L217" s="1"/>
    </row>
    <row r="218" spans="1:12" s="12" customFormat="1" ht="20.100000000000001" customHeight="1" outlineLevel="1">
      <c r="A218" s="6"/>
      <c r="B218" s="7"/>
      <c r="C218" s="7"/>
      <c r="D218" s="7"/>
      <c r="E218" s="8"/>
      <c r="F218" s="6"/>
      <c r="G218" s="15"/>
      <c r="H218" s="14"/>
      <c r="I218" s="1"/>
      <c r="J218" s="1"/>
      <c r="K218" s="1"/>
      <c r="L218" s="1"/>
    </row>
    <row r="219" spans="1:12" s="12" customFormat="1" ht="20.100000000000001" customHeight="1" outlineLevel="1">
      <c r="A219" s="6"/>
      <c r="B219" s="7"/>
      <c r="C219" s="7"/>
      <c r="D219" s="7"/>
      <c r="E219" s="8"/>
      <c r="F219" s="6"/>
      <c r="G219" s="15"/>
      <c r="H219" s="14"/>
      <c r="I219" s="1"/>
      <c r="J219" s="1"/>
      <c r="K219" s="1"/>
      <c r="L219" s="1"/>
    </row>
    <row r="220" spans="1:12" s="12" customFormat="1" ht="20.100000000000001" customHeight="1" outlineLevel="1">
      <c r="A220" s="6"/>
      <c r="B220" s="7"/>
      <c r="C220" s="7"/>
      <c r="D220" s="7"/>
      <c r="E220" s="8"/>
      <c r="F220" s="6"/>
      <c r="G220" s="15"/>
      <c r="H220" s="14"/>
      <c r="I220" s="1"/>
      <c r="J220" s="1"/>
      <c r="K220" s="1"/>
      <c r="L220" s="1"/>
    </row>
    <row r="221" spans="1:12" s="12" customFormat="1" ht="20.100000000000001" customHeight="1" outlineLevel="1">
      <c r="A221" s="6"/>
      <c r="B221" s="7"/>
      <c r="C221" s="7"/>
      <c r="D221" s="7"/>
      <c r="E221" s="8"/>
      <c r="F221" s="6"/>
      <c r="G221" s="15"/>
      <c r="H221" s="14"/>
      <c r="I221" s="1"/>
      <c r="J221" s="1"/>
      <c r="K221" s="1"/>
      <c r="L221" s="1"/>
    </row>
    <row r="222" spans="1:12" s="12" customFormat="1" ht="20.100000000000001" customHeight="1" outlineLevel="1">
      <c r="A222" s="6"/>
      <c r="B222" s="7"/>
      <c r="C222" s="7"/>
      <c r="D222" s="7"/>
      <c r="E222" s="8"/>
      <c r="F222" s="6"/>
      <c r="G222" s="15"/>
      <c r="H222" s="14"/>
      <c r="I222" s="1"/>
      <c r="J222" s="1"/>
      <c r="K222" s="1"/>
      <c r="L222" s="1"/>
    </row>
    <row r="223" spans="1:12" s="12" customFormat="1" ht="20.100000000000001" customHeight="1" outlineLevel="1">
      <c r="A223" s="6"/>
      <c r="B223" s="7"/>
      <c r="C223" s="7"/>
      <c r="D223" s="7"/>
      <c r="E223" s="8"/>
      <c r="F223" s="6"/>
      <c r="G223" s="15"/>
      <c r="H223" s="14"/>
      <c r="I223" s="1"/>
      <c r="J223" s="1"/>
      <c r="K223" s="1"/>
      <c r="L223" s="1"/>
    </row>
    <row r="224" spans="1:12" s="12" customFormat="1" ht="20.100000000000001" customHeight="1" outlineLevel="1">
      <c r="A224" s="6"/>
      <c r="B224" s="7"/>
      <c r="C224" s="7"/>
      <c r="D224" s="7"/>
      <c r="E224" s="8"/>
      <c r="F224" s="6"/>
      <c r="G224" s="15"/>
      <c r="H224" s="14"/>
      <c r="I224" s="1"/>
      <c r="J224" s="1"/>
      <c r="K224" s="1"/>
      <c r="L224" s="1"/>
    </row>
    <row r="225" spans="1:12" ht="20.100000000000001" customHeight="1"/>
    <row r="226" spans="1:12" ht="20.100000000000001" customHeight="1"/>
    <row r="227" spans="1:12" s="12" customFormat="1" ht="20.100000000000001" customHeight="1" outlineLevel="1">
      <c r="A227" s="6"/>
      <c r="B227" s="7"/>
      <c r="C227" s="7"/>
      <c r="D227" s="7"/>
      <c r="E227" s="8"/>
      <c r="F227" s="6"/>
      <c r="G227" s="15"/>
      <c r="H227" s="14"/>
      <c r="I227" s="1"/>
      <c r="J227" s="1"/>
      <c r="K227" s="1"/>
      <c r="L227" s="1"/>
    </row>
    <row r="228" spans="1:12" s="12" customFormat="1" ht="20.100000000000001" customHeight="1" outlineLevel="1">
      <c r="A228" s="6"/>
      <c r="B228" s="7"/>
      <c r="C228" s="7"/>
      <c r="D228" s="7"/>
      <c r="E228" s="8"/>
      <c r="F228" s="6"/>
      <c r="G228" s="15"/>
      <c r="H228" s="14"/>
      <c r="I228" s="1"/>
      <c r="J228" s="1"/>
      <c r="K228" s="1"/>
      <c r="L228" s="1"/>
    </row>
    <row r="229" spans="1:12" s="12" customFormat="1" ht="20.100000000000001" customHeight="1" outlineLevel="1">
      <c r="A229" s="6"/>
      <c r="B229" s="7"/>
      <c r="C229" s="7"/>
      <c r="D229" s="7"/>
      <c r="E229" s="8"/>
      <c r="F229" s="6"/>
      <c r="G229" s="15"/>
      <c r="H229" s="14"/>
      <c r="I229" s="1"/>
      <c r="J229" s="1"/>
      <c r="K229" s="1"/>
      <c r="L229" s="1"/>
    </row>
    <row r="230" spans="1:12" s="12" customFormat="1" ht="20.100000000000001" customHeight="1" outlineLevel="1">
      <c r="A230" s="6"/>
      <c r="B230" s="7"/>
      <c r="C230" s="7"/>
      <c r="D230" s="7"/>
      <c r="E230" s="8"/>
      <c r="F230" s="6"/>
      <c r="G230" s="15"/>
      <c r="H230" s="14"/>
      <c r="I230" s="1"/>
      <c r="J230" s="1"/>
      <c r="K230" s="1"/>
      <c r="L230" s="1"/>
    </row>
    <row r="231" spans="1:12" s="12" customFormat="1" ht="20.100000000000001" customHeight="1" outlineLevel="1">
      <c r="A231" s="6"/>
      <c r="B231" s="7"/>
      <c r="C231" s="7"/>
      <c r="D231" s="7"/>
      <c r="E231" s="8"/>
      <c r="F231" s="6"/>
      <c r="G231" s="15"/>
      <c r="H231" s="14"/>
      <c r="I231" s="1"/>
      <c r="J231" s="1"/>
      <c r="K231" s="1"/>
      <c r="L231" s="1"/>
    </row>
    <row r="232" spans="1:12" s="12" customFormat="1" ht="20.100000000000001" customHeight="1" outlineLevel="1">
      <c r="A232" s="6"/>
      <c r="B232" s="7"/>
      <c r="C232" s="7"/>
      <c r="D232" s="7"/>
      <c r="E232" s="8"/>
      <c r="F232" s="6"/>
      <c r="G232" s="15"/>
      <c r="H232" s="14"/>
      <c r="I232" s="1"/>
      <c r="J232" s="1"/>
      <c r="K232" s="1"/>
      <c r="L232" s="1"/>
    </row>
    <row r="233" spans="1:12" s="12" customFormat="1" ht="20.100000000000001" customHeight="1" outlineLevel="1">
      <c r="A233" s="6"/>
      <c r="B233" s="7"/>
      <c r="C233" s="7"/>
      <c r="D233" s="7"/>
      <c r="E233" s="8"/>
      <c r="F233" s="6"/>
      <c r="G233" s="15"/>
      <c r="H233" s="14"/>
      <c r="I233" s="1"/>
      <c r="J233" s="1"/>
      <c r="K233" s="1"/>
      <c r="L233" s="1"/>
    </row>
    <row r="234" spans="1:12" s="12" customFormat="1" ht="20.100000000000001" customHeight="1" outlineLevel="1">
      <c r="A234" s="6"/>
      <c r="B234" s="7"/>
      <c r="C234" s="7"/>
      <c r="D234" s="7"/>
      <c r="E234" s="8"/>
      <c r="F234" s="6"/>
      <c r="G234" s="15"/>
      <c r="H234" s="14"/>
      <c r="I234" s="1"/>
      <c r="J234" s="1"/>
      <c r="K234" s="1"/>
      <c r="L234" s="1"/>
    </row>
    <row r="235" spans="1:12" s="12" customFormat="1" ht="20.100000000000001" customHeight="1" outlineLevel="1">
      <c r="A235" s="6"/>
      <c r="B235" s="7"/>
      <c r="C235" s="7"/>
      <c r="D235" s="7"/>
      <c r="E235" s="8"/>
      <c r="F235" s="6"/>
      <c r="G235" s="15"/>
      <c r="H235" s="14"/>
      <c r="I235" s="1"/>
      <c r="J235" s="1"/>
      <c r="K235" s="1"/>
      <c r="L235" s="1"/>
    </row>
    <row r="236" spans="1:12" s="12" customFormat="1" ht="20.100000000000001" customHeight="1" outlineLevel="1">
      <c r="A236" s="6"/>
      <c r="B236" s="7"/>
      <c r="C236" s="7"/>
      <c r="D236" s="7"/>
      <c r="E236" s="8"/>
      <c r="F236" s="6"/>
      <c r="G236" s="15"/>
      <c r="H236" s="14"/>
      <c r="I236" s="1"/>
      <c r="J236" s="1"/>
      <c r="K236" s="1"/>
      <c r="L236" s="1"/>
    </row>
    <row r="237" spans="1:12" s="12" customFormat="1" ht="20.100000000000001" customHeight="1" outlineLevel="1">
      <c r="A237" s="6"/>
      <c r="B237" s="7"/>
      <c r="C237" s="7"/>
      <c r="D237" s="7"/>
      <c r="E237" s="8"/>
      <c r="F237" s="6"/>
      <c r="G237" s="15"/>
      <c r="H237" s="14"/>
      <c r="I237" s="1"/>
      <c r="J237" s="1"/>
      <c r="K237" s="1"/>
      <c r="L237" s="1"/>
    </row>
    <row r="238" spans="1:12" s="12" customFormat="1" ht="20.100000000000001" customHeight="1" outlineLevel="1">
      <c r="A238" s="6"/>
      <c r="B238" s="7"/>
      <c r="C238" s="7"/>
      <c r="D238" s="7"/>
      <c r="E238" s="8"/>
      <c r="F238" s="6"/>
      <c r="G238" s="15"/>
      <c r="H238" s="14"/>
      <c r="I238" s="1"/>
      <c r="J238" s="1"/>
      <c r="K238" s="1"/>
      <c r="L238" s="1"/>
    </row>
    <row r="239" spans="1:12" s="12" customFormat="1" ht="20.100000000000001" customHeight="1" outlineLevel="1">
      <c r="A239" s="6"/>
      <c r="B239" s="7"/>
      <c r="C239" s="7"/>
      <c r="D239" s="7"/>
      <c r="E239" s="8"/>
      <c r="F239" s="6"/>
      <c r="G239" s="15"/>
      <c r="H239" s="14"/>
      <c r="I239" s="1"/>
      <c r="J239" s="1"/>
      <c r="K239" s="1"/>
      <c r="L239" s="1"/>
    </row>
    <row r="240" spans="1:12" s="12" customFormat="1" ht="20.100000000000001" customHeight="1" outlineLevel="1">
      <c r="A240" s="6"/>
      <c r="B240" s="7"/>
      <c r="C240" s="7"/>
      <c r="D240" s="7"/>
      <c r="E240" s="8"/>
      <c r="F240" s="6"/>
      <c r="G240" s="15"/>
      <c r="H240" s="14"/>
      <c r="I240" s="1"/>
      <c r="J240" s="1"/>
      <c r="K240" s="1"/>
      <c r="L240" s="1"/>
    </row>
    <row r="241" spans="1:12" s="12" customFormat="1" ht="20.100000000000001" customHeight="1" outlineLevel="1">
      <c r="A241" s="6"/>
      <c r="B241" s="7"/>
      <c r="C241" s="7"/>
      <c r="D241" s="7"/>
      <c r="E241" s="8"/>
      <c r="F241" s="6"/>
      <c r="G241" s="15"/>
      <c r="H241" s="14"/>
      <c r="I241" s="1"/>
      <c r="J241" s="1"/>
      <c r="K241" s="1"/>
      <c r="L241" s="1"/>
    </row>
    <row r="242" spans="1:12" s="12" customFormat="1" ht="20.100000000000001" customHeight="1" outlineLevel="1">
      <c r="A242" s="6"/>
      <c r="B242" s="7"/>
      <c r="C242" s="7"/>
      <c r="D242" s="7"/>
      <c r="E242" s="8"/>
      <c r="F242" s="6"/>
      <c r="G242" s="15"/>
      <c r="H242" s="14"/>
      <c r="I242" s="1"/>
      <c r="J242" s="1"/>
      <c r="K242" s="1"/>
      <c r="L242" s="1"/>
    </row>
    <row r="243" spans="1:12" s="12" customFormat="1" ht="20.100000000000001" customHeight="1" outlineLevel="1">
      <c r="A243" s="6"/>
      <c r="B243" s="7"/>
      <c r="C243" s="7"/>
      <c r="D243" s="7"/>
      <c r="E243" s="8"/>
      <c r="F243" s="6"/>
      <c r="G243" s="15"/>
      <c r="H243" s="14"/>
      <c r="I243" s="1"/>
      <c r="J243" s="1"/>
      <c r="K243" s="1"/>
      <c r="L243" s="1"/>
    </row>
    <row r="244" spans="1:12" s="12" customFormat="1" ht="20.100000000000001" customHeight="1" outlineLevel="1">
      <c r="A244" s="6"/>
      <c r="B244" s="7"/>
      <c r="C244" s="7"/>
      <c r="D244" s="7"/>
      <c r="E244" s="8"/>
      <c r="F244" s="6"/>
      <c r="G244" s="15"/>
      <c r="H244" s="14"/>
      <c r="I244" s="1"/>
      <c r="J244" s="1"/>
      <c r="K244" s="1"/>
      <c r="L244" s="1"/>
    </row>
    <row r="245" spans="1:12" s="12" customFormat="1" ht="20.100000000000001" customHeight="1" outlineLevel="1">
      <c r="A245" s="6"/>
      <c r="B245" s="7"/>
      <c r="C245" s="7"/>
      <c r="D245" s="7"/>
      <c r="E245" s="8"/>
      <c r="F245" s="6"/>
      <c r="G245" s="15"/>
      <c r="H245" s="14"/>
      <c r="I245" s="1"/>
      <c r="J245" s="1"/>
      <c r="K245" s="1"/>
      <c r="L245" s="1"/>
    </row>
    <row r="246" spans="1:12" s="12" customFormat="1" ht="20.100000000000001" customHeight="1" outlineLevel="1">
      <c r="A246" s="6"/>
      <c r="B246" s="7"/>
      <c r="C246" s="7"/>
      <c r="D246" s="7"/>
      <c r="E246" s="8"/>
      <c r="F246" s="6"/>
      <c r="G246" s="15"/>
      <c r="H246" s="14"/>
      <c r="I246" s="1"/>
      <c r="J246" s="1"/>
      <c r="K246" s="1"/>
      <c r="L246" s="1"/>
    </row>
    <row r="247" spans="1:12" s="12" customFormat="1" ht="20.100000000000001" customHeight="1" outlineLevel="1">
      <c r="A247" s="6"/>
      <c r="B247" s="7"/>
      <c r="C247" s="7"/>
      <c r="D247" s="7"/>
      <c r="E247" s="8"/>
      <c r="F247" s="6"/>
      <c r="G247" s="15"/>
      <c r="H247" s="14"/>
      <c r="I247" s="1"/>
      <c r="J247" s="1"/>
      <c r="K247" s="24"/>
      <c r="L247" s="24"/>
    </row>
    <row r="248" spans="1:12" s="12" customFormat="1" ht="20.100000000000001" customHeight="1" outlineLevel="1">
      <c r="A248" s="6"/>
      <c r="B248" s="7"/>
      <c r="C248" s="7"/>
      <c r="D248" s="7"/>
      <c r="E248" s="8"/>
      <c r="F248" s="6"/>
      <c r="G248" s="15"/>
      <c r="H248" s="14"/>
      <c r="I248" s="1"/>
      <c r="J248" s="1"/>
      <c r="K248" s="1"/>
      <c r="L248" s="1"/>
    </row>
    <row r="249" spans="1:12" s="12" customFormat="1" ht="20.100000000000001" customHeight="1" outlineLevel="1">
      <c r="A249" s="6"/>
      <c r="B249" s="7"/>
      <c r="C249" s="7"/>
      <c r="D249" s="7"/>
      <c r="E249" s="8"/>
      <c r="F249" s="6"/>
      <c r="G249" s="15"/>
      <c r="H249" s="14"/>
      <c r="I249" s="1"/>
      <c r="J249" s="1"/>
      <c r="K249" s="1"/>
      <c r="L249" s="1"/>
    </row>
    <row r="250" spans="1:12" s="12" customFormat="1" ht="20.100000000000001" customHeight="1" outlineLevel="1">
      <c r="A250" s="6"/>
      <c r="B250" s="7"/>
      <c r="C250" s="7"/>
      <c r="D250" s="7"/>
      <c r="E250" s="8"/>
      <c r="F250" s="6"/>
      <c r="G250" s="15"/>
      <c r="H250" s="14"/>
      <c r="I250" s="1"/>
      <c r="J250" s="1"/>
      <c r="K250" s="1"/>
      <c r="L250" s="1"/>
    </row>
    <row r="251" spans="1:12" s="12" customFormat="1" ht="20.100000000000001" customHeight="1" outlineLevel="1">
      <c r="A251" s="6"/>
      <c r="B251" s="7"/>
      <c r="C251" s="7"/>
      <c r="D251" s="7"/>
      <c r="E251" s="8"/>
      <c r="F251" s="6"/>
      <c r="G251" s="15"/>
      <c r="H251" s="14"/>
      <c r="I251" s="1"/>
      <c r="J251" s="1"/>
      <c r="K251" s="1"/>
      <c r="L251" s="1"/>
    </row>
    <row r="252" spans="1:12" s="12" customFormat="1" ht="20.100000000000001" customHeight="1" outlineLevel="1">
      <c r="A252" s="6"/>
      <c r="B252" s="7"/>
      <c r="C252" s="7"/>
      <c r="D252" s="7"/>
      <c r="E252" s="8"/>
      <c r="F252" s="6"/>
      <c r="G252" s="15"/>
      <c r="H252" s="14"/>
      <c r="I252" s="1"/>
      <c r="J252" s="1"/>
      <c r="K252" s="1"/>
      <c r="L252" s="1"/>
    </row>
    <row r="253" spans="1:12" s="12" customFormat="1" ht="30" customHeight="1" outlineLevel="1">
      <c r="A253" s="6"/>
      <c r="B253" s="7"/>
      <c r="C253" s="7"/>
      <c r="D253" s="7"/>
      <c r="E253" s="8"/>
      <c r="F253" s="6"/>
      <c r="G253" s="15"/>
      <c r="H253" s="14"/>
      <c r="I253" s="1"/>
      <c r="J253" s="1"/>
      <c r="K253" s="1"/>
      <c r="L253" s="1"/>
    </row>
    <row r="254" spans="1:12" s="12" customFormat="1" ht="20.100000000000001" customHeight="1" outlineLevel="1">
      <c r="A254" s="6"/>
      <c r="B254" s="7"/>
      <c r="C254" s="7"/>
      <c r="D254" s="7"/>
      <c r="E254" s="8"/>
      <c r="F254" s="6"/>
      <c r="G254" s="15"/>
      <c r="H254" s="14"/>
      <c r="I254" s="1"/>
      <c r="J254" s="1"/>
      <c r="K254" s="1"/>
      <c r="L254" s="1"/>
    </row>
    <row r="255" spans="1:12" s="12" customFormat="1" ht="20.100000000000001" customHeight="1" outlineLevel="1">
      <c r="A255" s="6"/>
      <c r="B255" s="7"/>
      <c r="C255" s="7"/>
      <c r="D255" s="7"/>
      <c r="E255" s="8"/>
      <c r="F255" s="6"/>
      <c r="G255" s="15"/>
      <c r="H255" s="14"/>
      <c r="I255" s="1"/>
      <c r="J255" s="1"/>
      <c r="K255" s="1"/>
      <c r="L255" s="1"/>
    </row>
    <row r="256" spans="1:12" s="12" customFormat="1" ht="20.100000000000001" customHeight="1" outlineLevel="1">
      <c r="A256" s="6"/>
      <c r="B256" s="7"/>
      <c r="C256" s="7"/>
      <c r="D256" s="7"/>
      <c r="E256" s="8"/>
      <c r="F256" s="6"/>
      <c r="G256" s="15"/>
      <c r="H256" s="14"/>
      <c r="I256" s="1"/>
      <c r="J256" s="1"/>
      <c r="K256" s="1"/>
      <c r="L256" s="1"/>
    </row>
    <row r="257" spans="1:12" s="12" customFormat="1" ht="20.100000000000001" customHeight="1" outlineLevel="1">
      <c r="A257" s="6"/>
      <c r="B257" s="7"/>
      <c r="C257" s="7"/>
      <c r="D257" s="7"/>
      <c r="E257" s="8"/>
      <c r="F257" s="6"/>
      <c r="G257" s="15"/>
      <c r="H257" s="14"/>
      <c r="I257" s="1"/>
      <c r="J257" s="1"/>
      <c r="K257" s="1"/>
      <c r="L257" s="1"/>
    </row>
    <row r="258" spans="1:12" s="12" customFormat="1" ht="20.100000000000001" customHeight="1" outlineLevel="1">
      <c r="A258" s="6"/>
      <c r="B258" s="7"/>
      <c r="C258" s="7"/>
      <c r="D258" s="7"/>
      <c r="E258" s="8"/>
      <c r="F258" s="6"/>
      <c r="G258" s="15"/>
      <c r="H258" s="14"/>
      <c r="I258" s="1"/>
      <c r="J258" s="1"/>
      <c r="K258" s="1"/>
      <c r="L258" s="1"/>
    </row>
    <row r="259" spans="1:12" s="12" customFormat="1" ht="20.100000000000001" customHeight="1" outlineLevel="1">
      <c r="A259" s="6"/>
      <c r="B259" s="7"/>
      <c r="C259" s="7"/>
      <c r="D259" s="7"/>
      <c r="E259" s="8"/>
      <c r="F259" s="6"/>
      <c r="G259" s="15"/>
      <c r="H259" s="14"/>
      <c r="I259" s="1"/>
      <c r="J259" s="1"/>
      <c r="K259" s="1"/>
      <c r="L259" s="1"/>
    </row>
    <row r="260" spans="1:12" s="12" customFormat="1" ht="20.100000000000001" customHeight="1" outlineLevel="1">
      <c r="A260" s="6"/>
      <c r="B260" s="7"/>
      <c r="C260" s="7"/>
      <c r="D260" s="7"/>
      <c r="E260" s="8"/>
      <c r="F260" s="6"/>
      <c r="G260" s="15"/>
      <c r="H260" s="14"/>
      <c r="I260" s="1"/>
      <c r="J260" s="1"/>
      <c r="K260" s="1"/>
      <c r="L260" s="1"/>
    </row>
    <row r="261" spans="1:12" s="12" customFormat="1" ht="20.100000000000001" customHeight="1" outlineLevel="1">
      <c r="A261" s="6"/>
      <c r="B261" s="7"/>
      <c r="C261" s="7"/>
      <c r="D261" s="7"/>
      <c r="E261" s="8"/>
      <c r="F261" s="6"/>
      <c r="G261" s="15"/>
      <c r="H261" s="14"/>
      <c r="I261" s="1"/>
      <c r="J261" s="1"/>
      <c r="K261" s="1"/>
      <c r="L261" s="1"/>
    </row>
    <row r="262" spans="1:12" s="12" customFormat="1" ht="20.100000000000001" customHeight="1" outlineLevel="1">
      <c r="A262" s="6"/>
      <c r="B262" s="7"/>
      <c r="C262" s="7"/>
      <c r="D262" s="7"/>
      <c r="E262" s="8"/>
      <c r="F262" s="6"/>
      <c r="G262" s="15"/>
      <c r="H262" s="14"/>
      <c r="I262" s="1"/>
      <c r="J262" s="1"/>
      <c r="K262" s="1"/>
      <c r="L262" s="1"/>
    </row>
    <row r="263" spans="1:12" s="12" customFormat="1" ht="20.100000000000001" customHeight="1" outlineLevel="1">
      <c r="A263" s="6"/>
      <c r="B263" s="7"/>
      <c r="C263" s="7"/>
      <c r="D263" s="7"/>
      <c r="E263" s="8"/>
      <c r="F263" s="6"/>
      <c r="G263" s="15"/>
      <c r="H263" s="14"/>
      <c r="I263" s="1"/>
      <c r="J263" s="1"/>
      <c r="K263" s="1"/>
      <c r="L263" s="1"/>
    </row>
    <row r="264" spans="1:12" s="12" customFormat="1" ht="20.100000000000001" customHeight="1" outlineLevel="1">
      <c r="A264" s="6"/>
      <c r="B264" s="7"/>
      <c r="C264" s="7"/>
      <c r="D264" s="7"/>
      <c r="E264" s="8"/>
      <c r="F264" s="6"/>
      <c r="G264" s="15"/>
      <c r="H264" s="14"/>
      <c r="I264" s="1"/>
      <c r="J264" s="1"/>
      <c r="K264" s="1"/>
      <c r="L264" s="1"/>
    </row>
    <row r="265" spans="1:12" s="12" customFormat="1" ht="20.100000000000001" customHeight="1" outlineLevel="1">
      <c r="A265" s="6"/>
      <c r="B265" s="7"/>
      <c r="C265" s="7"/>
      <c r="D265" s="7"/>
      <c r="E265" s="8"/>
      <c r="F265" s="6"/>
      <c r="G265" s="15"/>
      <c r="H265" s="14"/>
      <c r="I265" s="1"/>
      <c r="J265" s="1"/>
      <c r="K265" s="1"/>
      <c r="L265" s="1"/>
    </row>
    <row r="266" spans="1:12" s="12" customFormat="1" ht="20.100000000000001" customHeight="1" outlineLevel="1">
      <c r="A266" s="6"/>
      <c r="B266" s="7"/>
      <c r="C266" s="7"/>
      <c r="D266" s="7"/>
      <c r="E266" s="8"/>
      <c r="F266" s="6"/>
      <c r="G266" s="15"/>
      <c r="H266" s="14"/>
      <c r="I266" s="1"/>
      <c r="J266" s="1"/>
      <c r="K266" s="1"/>
      <c r="L266" s="1"/>
    </row>
    <row r="267" spans="1:12" ht="20.100000000000001" customHeight="1" outlineLevel="1"/>
    <row r="268" spans="1:12" ht="20.100000000000001" customHeight="1"/>
    <row r="269" spans="1:12" ht="20.100000000000001" customHeight="1"/>
    <row r="270" spans="1:12" ht="39.950000000000003" customHeight="1" outlineLevel="1"/>
    <row r="271" spans="1:12" ht="30" customHeight="1" outlineLevel="1"/>
    <row r="272" spans="1:12" ht="39.950000000000003" customHeight="1" outlineLevel="1"/>
    <row r="273" spans="1:15" ht="30" customHeight="1" outlineLevel="1"/>
    <row r="274" spans="1:15" ht="30" customHeight="1" outlineLevel="1"/>
    <row r="275" spans="1:15" ht="20.100000000000001" customHeight="1" outlineLevel="1"/>
    <row r="276" spans="1:15" ht="20.100000000000001" customHeight="1" outlineLevel="1"/>
    <row r="277" spans="1:15" ht="30" customHeight="1" outlineLevel="1"/>
    <row r="278" spans="1:15" ht="30" customHeight="1" outlineLevel="1"/>
    <row r="279" spans="1:15" ht="30" customHeight="1" outlineLevel="1"/>
    <row r="280" spans="1:15" s="12" customFormat="1" ht="30" customHeight="1" outlineLevel="1">
      <c r="A280" s="6"/>
      <c r="B280" s="7"/>
      <c r="C280" s="7"/>
      <c r="D280" s="7"/>
      <c r="E280" s="8"/>
      <c r="F280" s="6"/>
      <c r="G280" s="15"/>
      <c r="H280" s="14"/>
      <c r="I280" s="1"/>
      <c r="J280" s="1"/>
      <c r="K280" s="1"/>
      <c r="L280" s="1"/>
    </row>
    <row r="281" spans="1:15" s="12" customFormat="1" ht="39.950000000000003" customHeight="1" outlineLevel="1">
      <c r="A281" s="6"/>
      <c r="B281" s="7"/>
      <c r="C281" s="7"/>
      <c r="D281" s="7"/>
      <c r="E281" s="8"/>
      <c r="F281" s="6"/>
      <c r="G281" s="15"/>
      <c r="H281" s="14"/>
      <c r="I281" s="1"/>
      <c r="J281" s="1"/>
      <c r="K281" s="1"/>
      <c r="L281" s="1"/>
    </row>
    <row r="282" spans="1:15" s="12" customFormat="1" ht="39.950000000000003" customHeight="1" outlineLevel="1">
      <c r="A282" s="6"/>
      <c r="B282" s="7"/>
      <c r="C282" s="7"/>
      <c r="D282" s="7"/>
      <c r="E282" s="8"/>
      <c r="F282" s="6"/>
      <c r="G282" s="15"/>
      <c r="H282" s="14"/>
      <c r="I282" s="1"/>
      <c r="J282" s="1"/>
      <c r="K282" s="1"/>
      <c r="L282" s="1"/>
    </row>
    <row r="283" spans="1:15" ht="20.100000000000001" customHeight="1" outlineLevel="1"/>
    <row r="284" spans="1:15" ht="20.100000000000001" customHeight="1" outlineLevel="1"/>
    <row r="285" spans="1:15" ht="30" customHeight="1" outlineLevel="1"/>
    <row r="286" spans="1:15" ht="20.100000000000001" customHeight="1" outlineLevel="1"/>
    <row r="287" spans="1:15" s="6" customFormat="1" ht="20.100000000000001" customHeight="1" outlineLevel="1">
      <c r="B287" s="7"/>
      <c r="C287" s="7"/>
      <c r="D287" s="7"/>
      <c r="E287" s="8"/>
      <c r="G287" s="15"/>
      <c r="H287" s="14"/>
      <c r="I287" s="1"/>
      <c r="J287" s="1"/>
      <c r="K287" s="1"/>
      <c r="L287" s="1"/>
      <c r="M287" s="1"/>
      <c r="N287" s="1"/>
      <c r="O287" s="1"/>
    </row>
    <row r="288" spans="1:15" s="6" customFormat="1" ht="30" customHeight="1" outlineLevel="1">
      <c r="B288" s="7"/>
      <c r="C288" s="7"/>
      <c r="D288" s="7"/>
      <c r="E288" s="8"/>
      <c r="G288" s="15"/>
      <c r="H288" s="14"/>
      <c r="I288" s="1"/>
      <c r="J288" s="1"/>
      <c r="K288" s="1"/>
      <c r="L288" s="1"/>
      <c r="M288" s="1"/>
      <c r="N288" s="1"/>
      <c r="O288" s="1"/>
    </row>
    <row r="289" spans="1:15" s="6" customFormat="1" ht="20.100000000000001" customHeight="1" outlineLevel="1">
      <c r="B289" s="7"/>
      <c r="C289" s="7"/>
      <c r="D289" s="7"/>
      <c r="E289" s="8"/>
      <c r="G289" s="15"/>
      <c r="H289" s="14"/>
      <c r="I289" s="1"/>
      <c r="J289" s="1"/>
      <c r="K289" s="1"/>
      <c r="L289" s="1"/>
      <c r="M289" s="1"/>
      <c r="N289" s="1"/>
      <c r="O289" s="1"/>
    </row>
    <row r="290" spans="1:15" s="6" customFormat="1" ht="20.100000000000001" customHeight="1" outlineLevel="1">
      <c r="B290" s="7"/>
      <c r="C290" s="7"/>
      <c r="D290" s="7"/>
      <c r="E290" s="8"/>
      <c r="G290" s="15"/>
      <c r="H290" s="14"/>
      <c r="I290" s="1"/>
      <c r="J290" s="1"/>
      <c r="K290" s="1"/>
      <c r="L290" s="1"/>
      <c r="M290" s="1"/>
      <c r="N290" s="1"/>
      <c r="O290" s="1"/>
    </row>
    <row r="291" spans="1:15" s="6" customFormat="1" ht="30" customHeight="1" outlineLevel="1">
      <c r="B291" s="7"/>
      <c r="C291" s="7"/>
      <c r="D291" s="7"/>
      <c r="E291" s="8"/>
      <c r="G291" s="15"/>
      <c r="H291" s="14"/>
      <c r="I291" s="1"/>
      <c r="J291" s="1"/>
      <c r="K291" s="1"/>
      <c r="L291" s="1"/>
      <c r="M291" s="1"/>
      <c r="N291" s="1"/>
      <c r="O291" s="1"/>
    </row>
    <row r="292" spans="1:15" s="6" customFormat="1" ht="30" customHeight="1" outlineLevel="1">
      <c r="B292" s="7"/>
      <c r="C292" s="7"/>
      <c r="D292" s="7"/>
      <c r="E292" s="8"/>
      <c r="G292" s="15"/>
      <c r="H292" s="14"/>
      <c r="I292" s="1"/>
      <c r="J292" s="1"/>
      <c r="K292" s="1"/>
      <c r="L292" s="1"/>
      <c r="M292" s="1"/>
      <c r="N292" s="1"/>
      <c r="O292" s="1"/>
    </row>
    <row r="293" spans="1:15" s="6" customFormat="1" ht="30" customHeight="1" outlineLevel="1">
      <c r="B293" s="7"/>
      <c r="C293" s="7"/>
      <c r="D293" s="7"/>
      <c r="E293" s="8"/>
      <c r="G293" s="15"/>
      <c r="H293" s="14"/>
      <c r="I293" s="1"/>
      <c r="J293" s="1"/>
      <c r="K293" s="1"/>
      <c r="L293" s="1"/>
      <c r="M293" s="1"/>
      <c r="N293" s="1"/>
      <c r="O293" s="1"/>
    </row>
    <row r="294" spans="1:15" s="6" customFormat="1" ht="20.100000000000001" customHeight="1" outlineLevel="1">
      <c r="B294" s="7"/>
      <c r="C294" s="7"/>
      <c r="D294" s="7"/>
      <c r="E294" s="8"/>
      <c r="G294" s="15"/>
      <c r="H294" s="14"/>
      <c r="I294" s="1"/>
      <c r="J294" s="1"/>
      <c r="K294" s="1"/>
      <c r="L294" s="1"/>
      <c r="M294" s="1"/>
      <c r="N294" s="1"/>
      <c r="O294" s="1"/>
    </row>
    <row r="295" spans="1:15" s="6" customFormat="1" ht="20.100000000000001" customHeight="1" outlineLevel="1">
      <c r="B295" s="7"/>
      <c r="C295" s="7"/>
      <c r="D295" s="7"/>
      <c r="E295" s="8"/>
      <c r="G295" s="15"/>
      <c r="H295" s="14"/>
      <c r="I295" s="1"/>
      <c r="J295" s="1"/>
      <c r="K295" s="1"/>
      <c r="L295" s="1"/>
      <c r="M295" s="1"/>
      <c r="N295" s="1"/>
      <c r="O295" s="1"/>
    </row>
    <row r="296" spans="1:15" s="6" customFormat="1" ht="30" customHeight="1" outlineLevel="1">
      <c r="B296" s="7"/>
      <c r="C296" s="7"/>
      <c r="D296" s="7"/>
      <c r="E296" s="8"/>
      <c r="G296" s="15"/>
      <c r="H296" s="14"/>
      <c r="I296" s="1"/>
      <c r="J296" s="1"/>
      <c r="K296" s="1"/>
      <c r="L296" s="1"/>
      <c r="M296" s="1"/>
      <c r="N296" s="1"/>
      <c r="O296" s="1"/>
    </row>
    <row r="297" spans="1:15" s="6" customFormat="1" ht="30" customHeight="1" outlineLevel="1">
      <c r="B297" s="7"/>
      <c r="C297" s="7"/>
      <c r="D297" s="7"/>
      <c r="E297" s="8"/>
      <c r="G297" s="15"/>
      <c r="H297" s="14"/>
      <c r="I297" s="1"/>
      <c r="J297" s="1"/>
      <c r="K297" s="1"/>
      <c r="L297" s="1"/>
      <c r="M297" s="1"/>
      <c r="N297" s="1"/>
      <c r="O297" s="1"/>
    </row>
    <row r="298" spans="1:15" s="6" customFormat="1" ht="20.100000000000001" customHeight="1" outlineLevel="1">
      <c r="B298" s="7"/>
      <c r="C298" s="7"/>
      <c r="D298" s="7"/>
      <c r="E298" s="8"/>
      <c r="G298" s="15"/>
      <c r="H298" s="14"/>
      <c r="I298" s="1"/>
      <c r="J298" s="1"/>
      <c r="K298" s="1"/>
      <c r="L298" s="1"/>
      <c r="M298" s="1"/>
      <c r="N298" s="1"/>
      <c r="O298" s="1"/>
    </row>
    <row r="299" spans="1:15" s="6" customFormat="1" ht="20.100000000000001" customHeight="1">
      <c r="B299" s="7"/>
      <c r="C299" s="7"/>
      <c r="D299" s="7"/>
      <c r="E299" s="8"/>
      <c r="G299" s="15"/>
      <c r="H299" s="14"/>
      <c r="I299" s="1"/>
      <c r="J299" s="1"/>
      <c r="K299" s="1"/>
      <c r="L299" s="1"/>
      <c r="M299" s="1"/>
      <c r="N299" s="1"/>
      <c r="O299" s="1"/>
    </row>
    <row r="300" spans="1:15" s="6" customFormat="1" ht="20.100000000000001" customHeight="1" collapsed="1">
      <c r="B300" s="7"/>
      <c r="C300" s="7"/>
      <c r="D300" s="7"/>
      <c r="E300" s="8"/>
      <c r="G300" s="15"/>
      <c r="H300" s="14"/>
      <c r="I300" s="1"/>
      <c r="J300" s="1"/>
      <c r="K300" s="1"/>
      <c r="L300" s="1"/>
      <c r="M300" s="1"/>
      <c r="N300" s="1"/>
      <c r="O300" s="1"/>
    </row>
    <row r="301" spans="1:15" s="6" customFormat="1" ht="20.100000000000001" customHeight="1" outlineLevel="1">
      <c r="B301" s="7"/>
      <c r="C301" s="7"/>
      <c r="D301" s="7"/>
      <c r="E301" s="8"/>
      <c r="G301" s="15"/>
      <c r="H301" s="14"/>
      <c r="I301" s="1"/>
      <c r="J301" s="1"/>
      <c r="K301" s="1"/>
      <c r="L301" s="1"/>
      <c r="M301" s="1"/>
      <c r="N301" s="1"/>
      <c r="O301" s="1"/>
    </row>
    <row r="302" spans="1:15" s="6" customFormat="1" ht="20.100000000000001" customHeight="1" outlineLevel="1">
      <c r="B302" s="7"/>
      <c r="C302" s="7"/>
      <c r="D302" s="7"/>
      <c r="E302" s="8"/>
      <c r="G302" s="15"/>
      <c r="H302" s="14"/>
      <c r="I302" s="1"/>
      <c r="J302" s="1"/>
      <c r="K302" s="1"/>
      <c r="L302" s="1"/>
      <c r="M302" s="1"/>
      <c r="N302" s="1"/>
      <c r="O302" s="1"/>
    </row>
    <row r="303" spans="1:15" s="12" customFormat="1" ht="20.100000000000001" customHeight="1" outlineLevel="1">
      <c r="A303" s="6"/>
      <c r="B303" s="7"/>
      <c r="C303" s="7"/>
      <c r="D303" s="7"/>
      <c r="E303" s="8"/>
      <c r="F303" s="6"/>
      <c r="G303" s="15"/>
      <c r="H303" s="14"/>
      <c r="I303" s="1"/>
      <c r="J303" s="1"/>
      <c r="K303" s="1"/>
      <c r="L303" s="1"/>
    </row>
    <row r="304" spans="1:15" s="12" customFormat="1" ht="20.100000000000001" customHeight="1" outlineLevel="1">
      <c r="A304" s="6"/>
      <c r="B304" s="7"/>
      <c r="C304" s="7"/>
      <c r="D304" s="7"/>
      <c r="E304" s="8"/>
      <c r="F304" s="6"/>
      <c r="G304" s="15"/>
      <c r="H304" s="14"/>
      <c r="I304" s="1"/>
      <c r="J304" s="1"/>
      <c r="K304" s="1"/>
      <c r="L304" s="1"/>
    </row>
    <row r="305" spans="1:12" s="12" customFormat="1" ht="20.100000000000001" customHeight="1" outlineLevel="1">
      <c r="A305" s="6"/>
      <c r="B305" s="7"/>
      <c r="C305" s="7"/>
      <c r="D305" s="7"/>
      <c r="E305" s="8"/>
      <c r="F305" s="6"/>
      <c r="G305" s="15"/>
      <c r="H305" s="14"/>
      <c r="I305" s="1"/>
      <c r="J305" s="1"/>
      <c r="K305" s="1"/>
      <c r="L305" s="1"/>
    </row>
    <row r="306" spans="1:12" s="12" customFormat="1" ht="20.100000000000001" customHeight="1" outlineLevel="1">
      <c r="A306" s="6"/>
      <c r="B306" s="7"/>
      <c r="C306" s="7"/>
      <c r="D306" s="7"/>
      <c r="E306" s="8"/>
      <c r="F306" s="6"/>
      <c r="G306" s="15"/>
      <c r="H306" s="14"/>
      <c r="I306" s="1"/>
      <c r="J306" s="1"/>
      <c r="K306" s="1"/>
      <c r="L306" s="1"/>
    </row>
    <row r="307" spans="1:12" s="12" customFormat="1" ht="20.100000000000001" customHeight="1" outlineLevel="1">
      <c r="A307" s="6"/>
      <c r="B307" s="7"/>
      <c r="C307" s="7"/>
      <c r="D307" s="7"/>
      <c r="E307" s="8"/>
      <c r="F307" s="6"/>
      <c r="G307" s="15"/>
      <c r="H307" s="14"/>
      <c r="I307" s="1"/>
      <c r="J307" s="1"/>
      <c r="K307" s="1"/>
      <c r="L307" s="1"/>
    </row>
    <row r="308" spans="1:12" s="12" customFormat="1" ht="20.100000000000001" customHeight="1" outlineLevel="1">
      <c r="A308" s="6"/>
      <c r="B308" s="7"/>
      <c r="C308" s="7"/>
      <c r="D308" s="7"/>
      <c r="E308" s="8"/>
      <c r="F308" s="6"/>
      <c r="G308" s="15"/>
      <c r="H308" s="14"/>
      <c r="I308" s="1"/>
      <c r="J308" s="1"/>
      <c r="K308" s="1"/>
      <c r="L308" s="1"/>
    </row>
    <row r="309" spans="1:12" s="12" customFormat="1" ht="20.100000000000001" customHeight="1" outlineLevel="1">
      <c r="A309" s="6"/>
      <c r="B309" s="7"/>
      <c r="C309" s="7"/>
      <c r="D309" s="7"/>
      <c r="E309" s="8"/>
      <c r="F309" s="6"/>
      <c r="G309" s="15"/>
      <c r="H309" s="14"/>
      <c r="I309" s="1"/>
      <c r="J309" s="1"/>
      <c r="K309" s="1"/>
      <c r="L309" s="1"/>
    </row>
    <row r="310" spans="1:12" s="12" customFormat="1" ht="20.100000000000001" customHeight="1" outlineLevel="1">
      <c r="A310" s="6"/>
      <c r="B310" s="7"/>
      <c r="C310" s="7"/>
      <c r="D310" s="7"/>
      <c r="E310" s="8"/>
      <c r="F310" s="6"/>
      <c r="G310" s="15"/>
      <c r="H310" s="14"/>
      <c r="I310" s="1"/>
      <c r="J310" s="1"/>
      <c r="K310" s="1"/>
      <c r="L310" s="1"/>
    </row>
    <row r="311" spans="1:12" s="12" customFormat="1" ht="20.100000000000001" customHeight="1" outlineLevel="1">
      <c r="A311" s="6"/>
      <c r="B311" s="7"/>
      <c r="C311" s="7"/>
      <c r="D311" s="7"/>
      <c r="E311" s="8"/>
      <c r="F311" s="6"/>
      <c r="G311" s="15"/>
      <c r="H311" s="14"/>
      <c r="I311" s="1"/>
      <c r="J311" s="1"/>
      <c r="K311" s="1"/>
      <c r="L311" s="1"/>
    </row>
    <row r="312" spans="1:12" s="12" customFormat="1" ht="20.100000000000001" customHeight="1" outlineLevel="1">
      <c r="A312" s="6"/>
      <c r="B312" s="7"/>
      <c r="C312" s="7"/>
      <c r="D312" s="7"/>
      <c r="E312" s="8"/>
      <c r="F312" s="6"/>
      <c r="G312" s="15"/>
      <c r="H312" s="14"/>
      <c r="I312" s="1"/>
      <c r="J312" s="1"/>
      <c r="K312" s="1"/>
      <c r="L312" s="1"/>
    </row>
    <row r="313" spans="1:12" s="12" customFormat="1" ht="20.100000000000001" customHeight="1" outlineLevel="1">
      <c r="A313" s="6"/>
      <c r="B313" s="7"/>
      <c r="C313" s="7"/>
      <c r="D313" s="7"/>
      <c r="E313" s="8"/>
      <c r="F313" s="6"/>
      <c r="G313" s="15"/>
      <c r="H313" s="14"/>
      <c r="I313" s="1"/>
      <c r="J313" s="1"/>
      <c r="K313" s="1"/>
      <c r="L313" s="1"/>
    </row>
    <row r="314" spans="1:12" s="12" customFormat="1" ht="20.100000000000001" customHeight="1" outlineLevel="1">
      <c r="A314" s="6"/>
      <c r="B314" s="7"/>
      <c r="C314" s="7"/>
      <c r="D314" s="7"/>
      <c r="E314" s="8"/>
      <c r="F314" s="6"/>
      <c r="G314" s="15"/>
      <c r="H314" s="14"/>
      <c r="I314" s="1"/>
      <c r="J314" s="1"/>
      <c r="K314" s="1"/>
      <c r="L314" s="1"/>
    </row>
    <row r="315" spans="1:12" s="12" customFormat="1" ht="20.100000000000001" customHeight="1" outlineLevel="1">
      <c r="A315" s="6"/>
      <c r="B315" s="7"/>
      <c r="C315" s="7"/>
      <c r="D315" s="7"/>
      <c r="E315" s="8"/>
      <c r="F315" s="6"/>
      <c r="G315" s="15"/>
      <c r="H315" s="14"/>
      <c r="I315" s="1"/>
      <c r="J315" s="1"/>
      <c r="K315" s="1"/>
      <c r="L315" s="1"/>
    </row>
    <row r="316" spans="1:12" s="12" customFormat="1" ht="20.100000000000001" customHeight="1" outlineLevel="1">
      <c r="A316" s="6"/>
      <c r="B316" s="7"/>
      <c r="C316" s="7"/>
      <c r="D316" s="7"/>
      <c r="E316" s="8"/>
      <c r="F316" s="6"/>
      <c r="G316" s="15"/>
      <c r="H316" s="14"/>
      <c r="I316" s="1"/>
      <c r="J316" s="1"/>
      <c r="K316" s="1"/>
      <c r="L316" s="1"/>
    </row>
    <row r="317" spans="1:12" s="12" customFormat="1" ht="20.100000000000001" customHeight="1" outlineLevel="1">
      <c r="A317" s="6"/>
      <c r="B317" s="7"/>
      <c r="C317" s="7"/>
      <c r="D317" s="7"/>
      <c r="E317" s="8"/>
      <c r="F317" s="6"/>
      <c r="G317" s="15"/>
      <c r="H317" s="14"/>
      <c r="I317" s="1"/>
      <c r="J317" s="1"/>
      <c r="K317" s="1"/>
      <c r="L317" s="1"/>
    </row>
    <row r="318" spans="1:12" s="12" customFormat="1" ht="20.100000000000001" customHeight="1" outlineLevel="1">
      <c r="A318" s="6"/>
      <c r="B318" s="7"/>
      <c r="C318" s="7"/>
      <c r="D318" s="7"/>
      <c r="E318" s="8"/>
      <c r="F318" s="6"/>
      <c r="G318" s="15"/>
      <c r="H318" s="14"/>
      <c r="I318" s="1"/>
      <c r="J318" s="1"/>
      <c r="K318" s="1"/>
      <c r="L318" s="1"/>
    </row>
    <row r="319" spans="1:12" s="12" customFormat="1" ht="20.100000000000001" customHeight="1" outlineLevel="1">
      <c r="A319" s="6"/>
      <c r="B319" s="7"/>
      <c r="C319" s="7"/>
      <c r="D319" s="7"/>
      <c r="E319" s="8"/>
      <c r="F319" s="6"/>
      <c r="G319" s="15"/>
      <c r="H319" s="14"/>
      <c r="I319" s="1"/>
      <c r="J319" s="1"/>
      <c r="K319" s="1"/>
      <c r="L319" s="1"/>
    </row>
    <row r="320" spans="1:12" s="12" customFormat="1" ht="20.100000000000001" customHeight="1" outlineLevel="1">
      <c r="A320" s="6"/>
      <c r="B320" s="7"/>
      <c r="C320" s="7"/>
      <c r="D320" s="7"/>
      <c r="E320" s="8"/>
      <c r="F320" s="6"/>
      <c r="G320" s="15"/>
      <c r="H320" s="14"/>
      <c r="I320" s="1"/>
      <c r="J320" s="1"/>
      <c r="K320" s="1"/>
      <c r="L320" s="1"/>
    </row>
    <row r="321" spans="1:12" s="12" customFormat="1" ht="20.100000000000001" customHeight="1" outlineLevel="1">
      <c r="A321" s="6"/>
      <c r="B321" s="7"/>
      <c r="C321" s="7"/>
      <c r="D321" s="7"/>
      <c r="E321" s="8"/>
      <c r="F321" s="6"/>
      <c r="G321" s="15"/>
      <c r="H321" s="14"/>
      <c r="I321" s="1"/>
      <c r="J321" s="1"/>
      <c r="K321" s="1"/>
      <c r="L321" s="1"/>
    </row>
    <row r="322" spans="1:12" ht="20.100000000000001" customHeight="1" outlineLevel="1"/>
    <row r="323" spans="1:12" ht="20.100000000000001" customHeight="1"/>
    <row r="324" spans="1:12" ht="20.100000000000001" customHeight="1"/>
    <row r="325" spans="1:12" s="12" customFormat="1" ht="20.100000000000001" customHeight="1" outlineLevel="1">
      <c r="A325" s="6"/>
      <c r="B325" s="7"/>
      <c r="C325" s="7"/>
      <c r="D325" s="7"/>
      <c r="E325" s="8"/>
      <c r="F325" s="6"/>
      <c r="G325" s="15"/>
      <c r="H325" s="14"/>
      <c r="I325" s="1"/>
      <c r="J325" s="1"/>
      <c r="K325" s="1"/>
      <c r="L325" s="1"/>
    </row>
    <row r="326" spans="1:12" s="12" customFormat="1" ht="20.100000000000001" customHeight="1" outlineLevel="1">
      <c r="A326" s="6"/>
      <c r="B326" s="7"/>
      <c r="C326" s="7"/>
      <c r="D326" s="7"/>
      <c r="E326" s="8"/>
      <c r="F326" s="6"/>
      <c r="G326" s="15"/>
      <c r="H326" s="14"/>
      <c r="I326" s="1"/>
      <c r="J326" s="1"/>
      <c r="K326" s="1"/>
      <c r="L326" s="1"/>
    </row>
    <row r="327" spans="1:12" s="12" customFormat="1" ht="20.100000000000001" customHeight="1" outlineLevel="1">
      <c r="A327" s="6"/>
      <c r="B327" s="7"/>
      <c r="C327" s="7"/>
      <c r="D327" s="7"/>
      <c r="E327" s="8"/>
      <c r="F327" s="6"/>
      <c r="G327" s="15"/>
      <c r="H327" s="14"/>
      <c r="I327" s="1"/>
      <c r="J327" s="1"/>
      <c r="K327" s="1"/>
      <c r="L327" s="1"/>
    </row>
    <row r="328" spans="1:12" s="12" customFormat="1" ht="20.100000000000001" customHeight="1" outlineLevel="1">
      <c r="A328" s="6"/>
      <c r="B328" s="7"/>
      <c r="C328" s="7"/>
      <c r="D328" s="7"/>
      <c r="E328" s="8"/>
      <c r="F328" s="6"/>
      <c r="G328" s="15"/>
      <c r="H328" s="14"/>
      <c r="I328" s="1"/>
      <c r="J328" s="1"/>
      <c r="K328" s="1"/>
      <c r="L328" s="1"/>
    </row>
    <row r="329" spans="1:12" s="12" customFormat="1" ht="20.100000000000001" customHeight="1" outlineLevel="1">
      <c r="A329" s="6"/>
      <c r="B329" s="7"/>
      <c r="C329" s="7"/>
      <c r="D329" s="7"/>
      <c r="E329" s="8"/>
      <c r="F329" s="6"/>
      <c r="G329" s="15"/>
      <c r="H329" s="14"/>
      <c r="I329" s="1"/>
      <c r="J329" s="1"/>
      <c r="K329" s="1"/>
      <c r="L329" s="1"/>
    </row>
    <row r="330" spans="1:12" s="12" customFormat="1" ht="20.100000000000001" customHeight="1" outlineLevel="1">
      <c r="A330" s="6"/>
      <c r="B330" s="7"/>
      <c r="C330" s="7"/>
      <c r="D330" s="7"/>
      <c r="E330" s="8"/>
      <c r="F330" s="6"/>
      <c r="G330" s="15"/>
      <c r="H330" s="14"/>
      <c r="I330" s="1"/>
      <c r="J330" s="1"/>
      <c r="K330" s="1"/>
      <c r="L330" s="1"/>
    </row>
    <row r="331" spans="1:12" s="12" customFormat="1" ht="20.100000000000001" customHeight="1" outlineLevel="1">
      <c r="A331" s="6"/>
      <c r="B331" s="7"/>
      <c r="C331" s="7"/>
      <c r="D331" s="7"/>
      <c r="E331" s="8"/>
      <c r="F331" s="6"/>
      <c r="G331" s="15"/>
      <c r="H331" s="14"/>
      <c r="I331" s="1"/>
      <c r="J331" s="1"/>
      <c r="K331" s="1"/>
      <c r="L331" s="1"/>
    </row>
    <row r="332" spans="1:12" s="12" customFormat="1" ht="20.100000000000001" customHeight="1" outlineLevel="1">
      <c r="A332" s="6"/>
      <c r="B332" s="7"/>
      <c r="C332" s="7"/>
      <c r="D332" s="7"/>
      <c r="E332" s="8"/>
      <c r="F332" s="6"/>
      <c r="G332" s="15"/>
      <c r="H332" s="14"/>
      <c r="I332" s="1"/>
      <c r="J332" s="1"/>
      <c r="K332" s="1"/>
      <c r="L332" s="1"/>
    </row>
    <row r="333" spans="1:12" s="12" customFormat="1" ht="20.100000000000001" customHeight="1" outlineLevel="1">
      <c r="A333" s="6"/>
      <c r="B333" s="7"/>
      <c r="C333" s="7"/>
      <c r="D333" s="7"/>
      <c r="E333" s="8"/>
      <c r="F333" s="6"/>
      <c r="G333" s="15"/>
      <c r="H333" s="14"/>
      <c r="I333" s="1"/>
      <c r="J333" s="1"/>
      <c r="K333" s="1"/>
      <c r="L333" s="1"/>
    </row>
    <row r="334" spans="1:12" s="12" customFormat="1" ht="20.100000000000001" customHeight="1" outlineLevel="1">
      <c r="A334" s="6"/>
      <c r="B334" s="7"/>
      <c r="C334" s="7"/>
      <c r="D334" s="7"/>
      <c r="E334" s="8"/>
      <c r="F334" s="6"/>
      <c r="G334" s="15"/>
      <c r="H334" s="14"/>
      <c r="I334" s="1"/>
      <c r="J334" s="1"/>
      <c r="K334" s="1"/>
      <c r="L334" s="1"/>
    </row>
    <row r="335" spans="1:12" s="12" customFormat="1" ht="20.100000000000001" customHeight="1" outlineLevel="1">
      <c r="A335" s="6"/>
      <c r="B335" s="7"/>
      <c r="C335" s="7"/>
      <c r="D335" s="7"/>
      <c r="E335" s="8"/>
      <c r="F335" s="6"/>
      <c r="G335" s="15"/>
      <c r="H335" s="14"/>
      <c r="I335" s="1"/>
      <c r="J335" s="1"/>
      <c r="K335" s="1"/>
      <c r="L335" s="1"/>
    </row>
    <row r="336" spans="1:12" s="12" customFormat="1" ht="20.100000000000001" customHeight="1" outlineLevel="1">
      <c r="A336" s="6"/>
      <c r="B336" s="7"/>
      <c r="C336" s="7"/>
      <c r="D336" s="7"/>
      <c r="E336" s="8"/>
      <c r="F336" s="6"/>
      <c r="G336" s="15"/>
      <c r="H336" s="14"/>
      <c r="I336" s="1"/>
      <c r="J336" s="1"/>
      <c r="K336" s="1"/>
      <c r="L336" s="1"/>
    </row>
    <row r="337" spans="1:12" s="12" customFormat="1" ht="20.100000000000001" customHeight="1" outlineLevel="1">
      <c r="A337" s="6"/>
      <c r="B337" s="7"/>
      <c r="C337" s="7"/>
      <c r="D337" s="7"/>
      <c r="E337" s="8"/>
      <c r="F337" s="6"/>
      <c r="G337" s="15"/>
      <c r="H337" s="14"/>
      <c r="I337" s="1"/>
      <c r="J337" s="1"/>
      <c r="K337" s="1"/>
      <c r="L337" s="1"/>
    </row>
    <row r="338" spans="1:12" s="12" customFormat="1" ht="20.100000000000001" customHeight="1" outlineLevel="1">
      <c r="A338" s="6"/>
      <c r="B338" s="7"/>
      <c r="C338" s="7"/>
      <c r="D338" s="7"/>
      <c r="E338" s="8"/>
      <c r="F338" s="6"/>
      <c r="G338" s="15"/>
      <c r="H338" s="14"/>
      <c r="I338" s="1"/>
      <c r="J338" s="1"/>
      <c r="K338" s="1"/>
      <c r="L338" s="1"/>
    </row>
    <row r="339" spans="1:12" s="12" customFormat="1" ht="20.100000000000001" customHeight="1" outlineLevel="1">
      <c r="A339" s="6"/>
      <c r="B339" s="7"/>
      <c r="C339" s="7"/>
      <c r="D339" s="7"/>
      <c r="E339" s="8"/>
      <c r="F339" s="6"/>
      <c r="G339" s="15"/>
      <c r="H339" s="14"/>
      <c r="I339" s="1"/>
      <c r="J339" s="1"/>
      <c r="K339" s="1"/>
      <c r="L339" s="1"/>
    </row>
    <row r="340" spans="1:12" s="12" customFormat="1" ht="20.100000000000001" customHeight="1" outlineLevel="1">
      <c r="A340" s="6"/>
      <c r="B340" s="7"/>
      <c r="C340" s="7"/>
      <c r="D340" s="7"/>
      <c r="E340" s="8"/>
      <c r="F340" s="6"/>
      <c r="G340" s="15"/>
      <c r="H340" s="14"/>
      <c r="I340" s="1"/>
      <c r="J340" s="1"/>
      <c r="K340" s="1"/>
      <c r="L340" s="1"/>
    </row>
    <row r="341" spans="1:12" s="12" customFormat="1" ht="20.100000000000001" customHeight="1" outlineLevel="1">
      <c r="A341" s="6"/>
      <c r="B341" s="7"/>
      <c r="C341" s="7"/>
      <c r="D341" s="7"/>
      <c r="E341" s="8"/>
      <c r="F341" s="6"/>
      <c r="G341" s="15"/>
      <c r="H341" s="14"/>
      <c r="I341" s="1"/>
      <c r="J341" s="1"/>
      <c r="K341" s="1"/>
      <c r="L341" s="1"/>
    </row>
    <row r="342" spans="1:12" s="12" customFormat="1" ht="20.100000000000001" customHeight="1" outlineLevel="1">
      <c r="A342" s="6"/>
      <c r="B342" s="7"/>
      <c r="C342" s="7"/>
      <c r="D342" s="7"/>
      <c r="E342" s="8"/>
      <c r="F342" s="6"/>
      <c r="G342" s="15"/>
      <c r="H342" s="14"/>
      <c r="I342" s="1"/>
      <c r="J342" s="1"/>
      <c r="K342" s="1"/>
      <c r="L342" s="1"/>
    </row>
    <row r="343" spans="1:12" s="12" customFormat="1" ht="20.100000000000001" customHeight="1" outlineLevel="1">
      <c r="A343" s="6"/>
      <c r="B343" s="7"/>
      <c r="C343" s="7"/>
      <c r="D343" s="7"/>
      <c r="E343" s="8"/>
      <c r="F343" s="6"/>
      <c r="G343" s="15"/>
      <c r="H343" s="14"/>
      <c r="I343" s="1"/>
      <c r="J343" s="1"/>
      <c r="K343" s="1"/>
      <c r="L343" s="1"/>
    </row>
    <row r="344" spans="1:12" s="12" customFormat="1" ht="20.100000000000001" customHeight="1" outlineLevel="1">
      <c r="A344" s="6"/>
      <c r="B344" s="7"/>
      <c r="C344" s="7"/>
      <c r="D344" s="7"/>
      <c r="E344" s="8"/>
      <c r="F344" s="6"/>
      <c r="G344" s="15"/>
      <c r="H344" s="14"/>
      <c r="I344" s="1"/>
      <c r="J344" s="1"/>
      <c r="K344" s="1"/>
      <c r="L344" s="1"/>
    </row>
    <row r="345" spans="1:12" s="12" customFormat="1" ht="20.100000000000001" customHeight="1" outlineLevel="1">
      <c r="A345" s="6"/>
      <c r="B345" s="7"/>
      <c r="C345" s="7"/>
      <c r="D345" s="7"/>
      <c r="E345" s="8"/>
      <c r="F345" s="6"/>
      <c r="G345" s="15"/>
      <c r="H345" s="14"/>
      <c r="I345" s="1"/>
      <c r="J345" s="1"/>
      <c r="K345" s="1"/>
      <c r="L345" s="1"/>
    </row>
    <row r="346" spans="1:12" s="12" customFormat="1" ht="20.100000000000001" customHeight="1" outlineLevel="1">
      <c r="A346" s="6"/>
      <c r="B346" s="7"/>
      <c r="C346" s="7"/>
      <c r="D346" s="7"/>
      <c r="E346" s="8"/>
      <c r="F346" s="6"/>
      <c r="G346" s="15"/>
      <c r="H346" s="14"/>
      <c r="I346" s="1"/>
      <c r="J346" s="1"/>
      <c r="K346" s="1"/>
      <c r="L346" s="1"/>
    </row>
    <row r="347" spans="1:12" s="12" customFormat="1" ht="20.100000000000001" customHeight="1" outlineLevel="1">
      <c r="A347" s="6"/>
      <c r="B347" s="7"/>
      <c r="C347" s="7"/>
      <c r="D347" s="7"/>
      <c r="E347" s="8"/>
      <c r="F347" s="6"/>
      <c r="G347" s="15"/>
      <c r="H347" s="14"/>
      <c r="I347" s="1"/>
      <c r="J347" s="1"/>
      <c r="K347" s="1"/>
      <c r="L347" s="1"/>
    </row>
    <row r="348" spans="1:12" s="12" customFormat="1" ht="20.100000000000001" customHeight="1" outlineLevel="1">
      <c r="A348" s="6"/>
      <c r="B348" s="7"/>
      <c r="C348" s="7"/>
      <c r="D348" s="7"/>
      <c r="E348" s="8"/>
      <c r="F348" s="6"/>
      <c r="G348" s="15"/>
      <c r="H348" s="14"/>
      <c r="I348" s="1"/>
      <c r="J348" s="1"/>
      <c r="K348" s="1"/>
      <c r="L348" s="1"/>
    </row>
    <row r="349" spans="1:12" s="12" customFormat="1" ht="20.100000000000001" customHeight="1" outlineLevel="1">
      <c r="A349" s="6"/>
      <c r="B349" s="7"/>
      <c r="C349" s="7"/>
      <c r="D349" s="7"/>
      <c r="E349" s="8"/>
      <c r="F349" s="6"/>
      <c r="G349" s="15"/>
      <c r="H349" s="14"/>
      <c r="I349" s="1"/>
      <c r="J349" s="1"/>
      <c r="K349" s="1"/>
      <c r="L349" s="1"/>
    </row>
    <row r="350" spans="1:12" s="12" customFormat="1" ht="20.100000000000001" customHeight="1" outlineLevel="1">
      <c r="A350" s="6"/>
      <c r="B350" s="7"/>
      <c r="C350" s="7"/>
      <c r="D350" s="7"/>
      <c r="E350" s="8"/>
      <c r="F350" s="6"/>
      <c r="G350" s="15"/>
      <c r="H350" s="14"/>
      <c r="I350" s="1"/>
      <c r="J350" s="1"/>
      <c r="K350" s="1"/>
      <c r="L350" s="1"/>
    </row>
    <row r="351" spans="1:12" s="12" customFormat="1" ht="20.100000000000001" customHeight="1" outlineLevel="1">
      <c r="A351" s="6"/>
      <c r="B351" s="7"/>
      <c r="C351" s="7"/>
      <c r="D351" s="7"/>
      <c r="E351" s="8"/>
      <c r="F351" s="6"/>
      <c r="G351" s="15"/>
      <c r="H351" s="14"/>
      <c r="I351" s="1"/>
      <c r="J351" s="1"/>
      <c r="K351" s="1"/>
      <c r="L351" s="1"/>
    </row>
    <row r="352" spans="1:12" s="12" customFormat="1" ht="20.100000000000001" customHeight="1" outlineLevel="1">
      <c r="A352" s="6"/>
      <c r="B352" s="7"/>
      <c r="C352" s="7"/>
      <c r="D352" s="7"/>
      <c r="E352" s="8"/>
      <c r="F352" s="6"/>
      <c r="G352" s="15"/>
      <c r="H352" s="14"/>
      <c r="I352" s="1"/>
      <c r="J352" s="1"/>
      <c r="K352" s="1"/>
      <c r="L352" s="1"/>
    </row>
    <row r="353" spans="1:12" ht="20.100000000000001" customHeight="1" outlineLevel="1"/>
    <row r="354" spans="1:12" ht="20.100000000000001" customHeight="1"/>
    <row r="355" spans="1:12" ht="20.100000000000001" customHeight="1" collapsed="1"/>
    <row r="356" spans="1:12" s="12" customFormat="1" ht="20.100000000000001" customHeight="1" outlineLevel="1">
      <c r="A356" s="6"/>
      <c r="B356" s="7"/>
      <c r="C356" s="7"/>
      <c r="D356" s="7"/>
      <c r="E356" s="8"/>
      <c r="F356" s="6"/>
      <c r="G356" s="15"/>
      <c r="H356" s="14"/>
      <c r="I356" s="1"/>
      <c r="J356" s="1"/>
      <c r="K356" s="1"/>
      <c r="L356" s="1"/>
    </row>
    <row r="357" spans="1:12" s="12" customFormat="1" ht="50.1" customHeight="1" outlineLevel="1">
      <c r="A357" s="6"/>
      <c r="B357" s="7"/>
      <c r="C357" s="7"/>
      <c r="D357" s="7"/>
      <c r="E357" s="8"/>
      <c r="F357" s="6"/>
      <c r="G357" s="15"/>
      <c r="H357" s="14"/>
      <c r="I357" s="1"/>
      <c r="J357" s="1"/>
      <c r="K357" s="1"/>
      <c r="L357" s="1"/>
    </row>
    <row r="358" spans="1:12" s="12" customFormat="1" ht="50.1" customHeight="1" outlineLevel="1">
      <c r="A358" s="6"/>
      <c r="B358" s="7"/>
      <c r="C358" s="7"/>
      <c r="D358" s="7"/>
      <c r="E358" s="8"/>
      <c r="F358" s="6"/>
      <c r="G358" s="15"/>
      <c r="H358" s="14"/>
      <c r="I358" s="1"/>
      <c r="J358" s="1"/>
      <c r="K358" s="1"/>
      <c r="L358" s="1"/>
    </row>
    <row r="359" spans="1:12" s="12" customFormat="1" ht="50.1" customHeight="1" outlineLevel="1">
      <c r="A359" s="6"/>
      <c r="B359" s="7"/>
      <c r="C359" s="7"/>
      <c r="D359" s="7"/>
      <c r="E359" s="8"/>
      <c r="F359" s="6"/>
      <c r="G359" s="15"/>
      <c r="H359" s="14"/>
      <c r="I359" s="1"/>
      <c r="J359" s="1"/>
      <c r="K359" s="1"/>
      <c r="L359" s="1"/>
    </row>
    <row r="360" spans="1:12" s="12" customFormat="1" ht="20.100000000000001" customHeight="1" outlineLevel="1">
      <c r="A360" s="6"/>
      <c r="B360" s="7"/>
      <c r="C360" s="7"/>
      <c r="D360" s="7"/>
      <c r="E360" s="8"/>
      <c r="F360" s="6"/>
      <c r="G360" s="15"/>
      <c r="H360" s="14"/>
      <c r="I360" s="1"/>
      <c r="J360" s="1"/>
      <c r="K360" s="1"/>
      <c r="L360" s="1"/>
    </row>
    <row r="361" spans="1:12" s="12" customFormat="1" ht="20.100000000000001" customHeight="1" outlineLevel="1">
      <c r="A361" s="6"/>
      <c r="B361" s="7"/>
      <c r="C361" s="7"/>
      <c r="D361" s="7"/>
      <c r="E361" s="8"/>
      <c r="F361" s="6"/>
      <c r="G361" s="15"/>
      <c r="H361" s="14"/>
      <c r="I361" s="1"/>
      <c r="J361" s="1"/>
      <c r="K361" s="1"/>
      <c r="L361" s="1"/>
    </row>
    <row r="362" spans="1:12" s="12" customFormat="1" ht="20.100000000000001" customHeight="1" outlineLevel="1">
      <c r="A362" s="6"/>
      <c r="B362" s="7"/>
      <c r="C362" s="7"/>
      <c r="D362" s="7"/>
      <c r="E362" s="8"/>
      <c r="F362" s="6"/>
      <c r="G362" s="15"/>
      <c r="H362" s="14"/>
      <c r="I362" s="1"/>
      <c r="J362" s="1"/>
      <c r="K362" s="1"/>
      <c r="L362" s="1"/>
    </row>
    <row r="363" spans="1:12" s="12" customFormat="1" ht="20.100000000000001" customHeight="1" outlineLevel="1">
      <c r="A363" s="6"/>
      <c r="B363" s="7"/>
      <c r="C363" s="7"/>
      <c r="D363" s="7"/>
      <c r="E363" s="8"/>
      <c r="F363" s="6"/>
      <c r="G363" s="15"/>
      <c r="H363" s="14"/>
      <c r="I363" s="1"/>
      <c r="J363" s="1"/>
      <c r="K363" s="1"/>
      <c r="L363" s="1"/>
    </row>
    <row r="364" spans="1:12" s="12" customFormat="1" ht="20.100000000000001" customHeight="1" outlineLevel="1">
      <c r="A364" s="6"/>
      <c r="B364" s="7"/>
      <c r="C364" s="7"/>
      <c r="D364" s="7"/>
      <c r="E364" s="8"/>
      <c r="F364" s="6"/>
      <c r="G364" s="15"/>
      <c r="H364" s="14"/>
      <c r="I364" s="1"/>
      <c r="J364" s="1"/>
      <c r="K364" s="1"/>
      <c r="L364" s="1"/>
    </row>
    <row r="365" spans="1:12" s="12" customFormat="1" ht="20.100000000000001" customHeight="1" outlineLevel="1">
      <c r="A365" s="6"/>
      <c r="B365" s="7"/>
      <c r="C365" s="7"/>
      <c r="D365" s="7"/>
      <c r="E365" s="8"/>
      <c r="F365" s="6"/>
      <c r="G365" s="15"/>
      <c r="H365" s="14"/>
      <c r="I365" s="1"/>
      <c r="J365" s="1"/>
      <c r="K365" s="1"/>
      <c r="L365" s="1"/>
    </row>
    <row r="366" spans="1:12" s="12" customFormat="1" ht="20.100000000000001" customHeight="1" outlineLevel="1">
      <c r="A366" s="6"/>
      <c r="B366" s="7"/>
      <c r="C366" s="7"/>
      <c r="D366" s="7"/>
      <c r="E366" s="8"/>
      <c r="F366" s="6"/>
      <c r="G366" s="15"/>
      <c r="H366" s="14"/>
      <c r="I366" s="1"/>
      <c r="J366" s="1"/>
      <c r="K366" s="1"/>
      <c r="L366" s="1"/>
    </row>
    <row r="367" spans="1:12" s="12" customFormat="1" ht="20.100000000000001" customHeight="1" outlineLevel="1">
      <c r="A367" s="6"/>
      <c r="B367" s="7"/>
      <c r="C367" s="7"/>
      <c r="D367" s="7"/>
      <c r="E367" s="8"/>
      <c r="F367" s="6"/>
      <c r="G367" s="15"/>
      <c r="H367" s="14"/>
      <c r="I367" s="1"/>
      <c r="J367" s="1"/>
      <c r="K367" s="1"/>
      <c r="L367" s="1"/>
    </row>
    <row r="368" spans="1:12" s="12" customFormat="1" ht="20.100000000000001" customHeight="1" outlineLevel="1">
      <c r="A368" s="6"/>
      <c r="B368" s="7"/>
      <c r="C368" s="7"/>
      <c r="D368" s="7"/>
      <c r="E368" s="8"/>
      <c r="F368" s="6"/>
      <c r="G368" s="15"/>
      <c r="H368" s="14"/>
      <c r="I368" s="1"/>
      <c r="J368" s="1"/>
      <c r="K368" s="1"/>
      <c r="L368" s="1"/>
    </row>
    <row r="369" spans="1:12" s="12" customFormat="1" ht="20.100000000000001" customHeight="1" outlineLevel="1">
      <c r="A369" s="6"/>
      <c r="B369" s="7"/>
      <c r="C369" s="7"/>
      <c r="D369" s="7"/>
      <c r="E369" s="8"/>
      <c r="F369" s="6"/>
      <c r="G369" s="15"/>
      <c r="H369" s="14"/>
      <c r="I369" s="1"/>
      <c r="J369" s="1"/>
      <c r="K369" s="1"/>
      <c r="L369" s="1"/>
    </row>
    <row r="370" spans="1:12" s="12" customFormat="1" ht="20.100000000000001" customHeight="1" outlineLevel="1">
      <c r="A370" s="6"/>
      <c r="B370" s="7"/>
      <c r="C370" s="7"/>
      <c r="D370" s="7"/>
      <c r="E370" s="8"/>
      <c r="F370" s="6"/>
      <c r="G370" s="15"/>
      <c r="H370" s="14"/>
      <c r="I370" s="1"/>
      <c r="J370" s="1"/>
      <c r="K370" s="1"/>
      <c r="L370" s="1"/>
    </row>
    <row r="371" spans="1:12" s="12" customFormat="1" ht="20.100000000000001" customHeight="1" outlineLevel="1">
      <c r="A371" s="6"/>
      <c r="B371" s="7"/>
      <c r="C371" s="7"/>
      <c r="D371" s="7"/>
      <c r="E371" s="8"/>
      <c r="F371" s="6"/>
      <c r="G371" s="15"/>
      <c r="H371" s="14"/>
      <c r="I371" s="1"/>
      <c r="J371" s="1"/>
      <c r="K371" s="1"/>
      <c r="L371" s="1"/>
    </row>
    <row r="372" spans="1:12" s="12" customFormat="1" ht="20.100000000000001" customHeight="1" outlineLevel="1">
      <c r="A372" s="6"/>
      <c r="B372" s="7"/>
      <c r="C372" s="7"/>
      <c r="D372" s="7"/>
      <c r="E372" s="8"/>
      <c r="F372" s="6"/>
      <c r="G372" s="15"/>
      <c r="H372" s="14"/>
      <c r="I372" s="1"/>
      <c r="J372" s="1"/>
      <c r="K372" s="1"/>
      <c r="L372" s="1"/>
    </row>
    <row r="373" spans="1:12" s="12" customFormat="1" ht="20.100000000000001" customHeight="1" outlineLevel="1">
      <c r="A373" s="6"/>
      <c r="B373" s="7"/>
      <c r="C373" s="7"/>
      <c r="D373" s="7"/>
      <c r="E373" s="8"/>
      <c r="F373" s="6"/>
      <c r="G373" s="15"/>
      <c r="H373" s="14"/>
      <c r="I373" s="1"/>
      <c r="J373" s="1"/>
      <c r="K373" s="1"/>
      <c r="L373" s="1"/>
    </row>
    <row r="374" spans="1:12" s="12" customFormat="1" ht="20.100000000000001" customHeight="1" outlineLevel="1">
      <c r="A374" s="6"/>
      <c r="B374" s="7"/>
      <c r="C374" s="7"/>
      <c r="D374" s="7"/>
      <c r="E374" s="8"/>
      <c r="F374" s="6"/>
      <c r="G374" s="15"/>
      <c r="H374" s="14"/>
      <c r="I374" s="1"/>
      <c r="J374" s="1"/>
      <c r="K374" s="1"/>
      <c r="L374" s="1"/>
    </row>
    <row r="375" spans="1:12" s="12" customFormat="1" ht="20.100000000000001" customHeight="1" outlineLevel="1">
      <c r="A375" s="6"/>
      <c r="B375" s="7"/>
      <c r="C375" s="7"/>
      <c r="D375" s="7"/>
      <c r="E375" s="8"/>
      <c r="F375" s="6"/>
      <c r="G375" s="15"/>
      <c r="H375" s="14"/>
      <c r="I375" s="1"/>
      <c r="J375" s="1"/>
      <c r="K375" s="1"/>
      <c r="L375" s="1"/>
    </row>
    <row r="376" spans="1:12" s="12" customFormat="1" ht="20.100000000000001" customHeight="1" outlineLevel="1">
      <c r="A376" s="6"/>
      <c r="B376" s="7"/>
      <c r="C376" s="7"/>
      <c r="D376" s="7"/>
      <c r="E376" s="8"/>
      <c r="F376" s="6"/>
      <c r="G376" s="15"/>
      <c r="H376" s="14"/>
      <c r="I376" s="1"/>
      <c r="J376" s="1"/>
      <c r="K376" s="1"/>
      <c r="L376" s="1"/>
    </row>
    <row r="377" spans="1:12" s="12" customFormat="1" ht="20.100000000000001" customHeight="1" outlineLevel="1">
      <c r="A377" s="6"/>
      <c r="B377" s="7"/>
      <c r="C377" s="7"/>
      <c r="D377" s="7"/>
      <c r="E377" s="8"/>
      <c r="F377" s="6"/>
      <c r="G377" s="15"/>
      <c r="H377" s="14"/>
      <c r="I377" s="1"/>
      <c r="J377" s="1"/>
      <c r="K377" s="1"/>
      <c r="L377" s="1"/>
    </row>
    <row r="378" spans="1:12" s="12" customFormat="1" ht="20.100000000000001" customHeight="1" outlineLevel="1">
      <c r="A378" s="6"/>
      <c r="B378" s="7"/>
      <c r="C378" s="7"/>
      <c r="D378" s="7"/>
      <c r="E378" s="8"/>
      <c r="F378" s="6"/>
      <c r="G378" s="15"/>
      <c r="H378" s="14"/>
      <c r="I378" s="1"/>
      <c r="J378" s="1"/>
      <c r="K378" s="1"/>
      <c r="L378" s="1"/>
    </row>
    <row r="379" spans="1:12" s="12" customFormat="1" ht="20.100000000000001" customHeight="1" outlineLevel="1">
      <c r="A379" s="6"/>
      <c r="B379" s="7"/>
      <c r="C379" s="7"/>
      <c r="D379" s="7"/>
      <c r="E379" s="8"/>
      <c r="F379" s="6"/>
      <c r="G379" s="15"/>
      <c r="H379" s="14"/>
      <c r="I379" s="1"/>
      <c r="J379" s="1"/>
      <c r="K379" s="1"/>
      <c r="L379" s="1"/>
    </row>
    <row r="380" spans="1:12" s="12" customFormat="1" ht="20.100000000000001" customHeight="1" outlineLevel="1">
      <c r="A380" s="6"/>
      <c r="B380" s="7"/>
      <c r="C380" s="7"/>
      <c r="D380" s="7"/>
      <c r="E380" s="8"/>
      <c r="F380" s="6"/>
      <c r="G380" s="15"/>
      <c r="H380" s="14"/>
      <c r="I380" s="1"/>
      <c r="J380" s="1"/>
      <c r="K380" s="1"/>
      <c r="L380" s="1"/>
    </row>
    <row r="381" spans="1:12" s="12" customFormat="1" ht="20.100000000000001" customHeight="1" outlineLevel="1">
      <c r="A381" s="6"/>
      <c r="B381" s="7"/>
      <c r="C381" s="7"/>
      <c r="D381" s="7"/>
      <c r="E381" s="8"/>
      <c r="F381" s="6"/>
      <c r="G381" s="15"/>
      <c r="H381" s="14"/>
      <c r="I381" s="1"/>
      <c r="J381" s="1"/>
      <c r="K381" s="1"/>
      <c r="L381" s="1"/>
    </row>
    <row r="382" spans="1:12" s="12" customFormat="1" ht="20.100000000000001" customHeight="1" outlineLevel="1">
      <c r="A382" s="6"/>
      <c r="B382" s="7"/>
      <c r="C382" s="7"/>
      <c r="D382" s="7"/>
      <c r="E382" s="8"/>
      <c r="F382" s="6"/>
      <c r="G382" s="15"/>
      <c r="H382" s="14"/>
      <c r="I382" s="1"/>
      <c r="J382" s="1"/>
      <c r="K382" s="1"/>
      <c r="L382" s="1"/>
    </row>
    <row r="383" spans="1:12" s="12" customFormat="1" ht="20.100000000000001" customHeight="1" outlineLevel="1">
      <c r="A383" s="6"/>
      <c r="B383" s="7"/>
      <c r="C383" s="7"/>
      <c r="D383" s="7"/>
      <c r="E383" s="8"/>
      <c r="F383" s="6"/>
      <c r="G383" s="15"/>
      <c r="H383" s="14"/>
      <c r="I383" s="1"/>
      <c r="J383" s="1"/>
      <c r="K383" s="1"/>
      <c r="L383" s="1"/>
    </row>
    <row r="384" spans="1:12" s="12" customFormat="1" ht="20.100000000000001" customHeight="1" outlineLevel="1">
      <c r="A384" s="6"/>
      <c r="B384" s="7"/>
      <c r="C384" s="7"/>
      <c r="D384" s="7"/>
      <c r="E384" s="8"/>
      <c r="F384" s="6"/>
      <c r="G384" s="15"/>
      <c r="H384" s="14"/>
      <c r="I384" s="1"/>
      <c r="J384" s="1"/>
      <c r="K384" s="1"/>
      <c r="L384" s="1"/>
    </row>
    <row r="385" spans="1:12" s="12" customFormat="1" ht="20.100000000000001" customHeight="1" outlineLevel="1">
      <c r="A385" s="6"/>
      <c r="B385" s="7"/>
      <c r="C385" s="7"/>
      <c r="D385" s="7"/>
      <c r="E385" s="8"/>
      <c r="F385" s="6"/>
      <c r="G385" s="15"/>
      <c r="H385" s="14"/>
      <c r="I385" s="1"/>
      <c r="J385" s="1"/>
      <c r="K385" s="1"/>
      <c r="L385" s="1"/>
    </row>
    <row r="386" spans="1:12" s="12" customFormat="1" ht="20.100000000000001" customHeight="1" outlineLevel="1">
      <c r="A386" s="6"/>
      <c r="B386" s="7"/>
      <c r="C386" s="7"/>
      <c r="D386" s="7"/>
      <c r="E386" s="8"/>
      <c r="F386" s="6"/>
      <c r="G386" s="15"/>
      <c r="H386" s="14"/>
      <c r="I386" s="1"/>
      <c r="J386" s="1"/>
      <c r="K386" s="1"/>
      <c r="L386" s="1"/>
    </row>
    <row r="387" spans="1:12" s="12" customFormat="1" ht="20.100000000000001" customHeight="1" outlineLevel="1">
      <c r="A387" s="6"/>
      <c r="B387" s="7"/>
      <c r="C387" s="7"/>
      <c r="D387" s="7"/>
      <c r="E387" s="8"/>
      <c r="F387" s="6"/>
      <c r="G387" s="15"/>
      <c r="H387" s="14"/>
      <c r="I387" s="1"/>
      <c r="J387" s="1"/>
      <c r="K387" s="1"/>
      <c r="L387" s="1"/>
    </row>
    <row r="388" spans="1:12" s="12" customFormat="1" ht="20.100000000000001" customHeight="1" outlineLevel="1">
      <c r="A388" s="6"/>
      <c r="B388" s="7"/>
      <c r="C388" s="7"/>
      <c r="D388" s="7"/>
      <c r="E388" s="8"/>
      <c r="F388" s="6"/>
      <c r="G388" s="15"/>
      <c r="H388" s="14"/>
      <c r="I388" s="1"/>
      <c r="J388" s="1"/>
      <c r="K388" s="1"/>
      <c r="L388" s="1"/>
    </row>
    <row r="389" spans="1:12" s="12" customFormat="1" ht="20.100000000000001" customHeight="1" outlineLevel="1">
      <c r="A389" s="6"/>
      <c r="B389" s="7"/>
      <c r="C389" s="7"/>
      <c r="D389" s="7"/>
      <c r="E389" s="8"/>
      <c r="F389" s="6"/>
      <c r="G389" s="15"/>
      <c r="H389" s="14"/>
      <c r="I389" s="1"/>
      <c r="J389" s="1"/>
      <c r="K389" s="1"/>
      <c r="L389" s="1"/>
    </row>
    <row r="390" spans="1:12" s="12" customFormat="1" ht="20.100000000000001" customHeight="1" outlineLevel="1">
      <c r="A390" s="6"/>
      <c r="B390" s="7"/>
      <c r="C390" s="7"/>
      <c r="D390" s="7"/>
      <c r="E390" s="8"/>
      <c r="F390" s="6"/>
      <c r="G390" s="15"/>
      <c r="H390" s="14"/>
      <c r="I390" s="1"/>
      <c r="J390" s="1"/>
      <c r="K390" s="1"/>
      <c r="L390" s="1"/>
    </row>
    <row r="391" spans="1:12" s="12" customFormat="1" ht="20.100000000000001" customHeight="1" outlineLevel="1">
      <c r="A391" s="6"/>
      <c r="B391" s="7"/>
      <c r="C391" s="7"/>
      <c r="D391" s="7"/>
      <c r="E391" s="8"/>
      <c r="F391" s="6"/>
      <c r="G391" s="15"/>
      <c r="H391" s="14"/>
      <c r="I391" s="1"/>
      <c r="J391" s="1"/>
      <c r="K391" s="1"/>
      <c r="L391" s="1"/>
    </row>
    <row r="392" spans="1:12" s="12" customFormat="1" ht="20.100000000000001" customHeight="1" outlineLevel="1">
      <c r="A392" s="6"/>
      <c r="B392" s="7"/>
      <c r="C392" s="7"/>
      <c r="D392" s="7"/>
      <c r="E392" s="8"/>
      <c r="F392" s="6"/>
      <c r="G392" s="15"/>
      <c r="H392" s="14"/>
      <c r="I392" s="1"/>
      <c r="J392" s="1"/>
      <c r="K392" s="1"/>
      <c r="L392" s="1"/>
    </row>
    <row r="393" spans="1:12" s="12" customFormat="1" ht="20.100000000000001" customHeight="1" outlineLevel="1">
      <c r="A393" s="6"/>
      <c r="B393" s="7"/>
      <c r="C393" s="7"/>
      <c r="D393" s="7"/>
      <c r="E393" s="8"/>
      <c r="F393" s="6"/>
      <c r="G393" s="15"/>
      <c r="H393" s="14"/>
      <c r="I393" s="1"/>
      <c r="J393" s="1"/>
      <c r="K393" s="1"/>
      <c r="L393" s="1"/>
    </row>
    <row r="394" spans="1:12" s="12" customFormat="1" ht="20.100000000000001" customHeight="1" outlineLevel="1">
      <c r="A394" s="6"/>
      <c r="B394" s="7"/>
      <c r="C394" s="7"/>
      <c r="D394" s="7"/>
      <c r="E394" s="8"/>
      <c r="F394" s="6"/>
      <c r="G394" s="15"/>
      <c r="H394" s="14"/>
      <c r="I394" s="1"/>
      <c r="J394" s="1"/>
      <c r="K394" s="1"/>
      <c r="L394" s="1"/>
    </row>
    <row r="395" spans="1:12" ht="20.100000000000001" customHeight="1" outlineLevel="1"/>
    <row r="396" spans="1:12" outlineLevel="1"/>
    <row r="397" spans="1:12" s="12" customFormat="1" ht="20.100000000000001" customHeight="1" outlineLevel="1">
      <c r="A397" s="6"/>
      <c r="B397" s="7"/>
      <c r="C397" s="7"/>
      <c r="D397" s="7"/>
      <c r="E397" s="8"/>
      <c r="F397" s="6"/>
      <c r="G397" s="15"/>
      <c r="H397" s="14"/>
      <c r="I397" s="1"/>
      <c r="J397" s="1"/>
      <c r="K397" s="1"/>
      <c r="L397" s="1"/>
    </row>
    <row r="398" spans="1:12" s="12" customFormat="1" ht="20.100000000000001" customHeight="1" outlineLevel="1">
      <c r="A398" s="6"/>
      <c r="B398" s="7"/>
      <c r="C398" s="7"/>
      <c r="D398" s="7"/>
      <c r="E398" s="8"/>
      <c r="F398" s="6"/>
      <c r="G398" s="15"/>
      <c r="H398" s="14"/>
      <c r="I398" s="1"/>
      <c r="J398" s="1"/>
      <c r="K398" s="1"/>
      <c r="L398" s="1"/>
    </row>
    <row r="399" spans="1:12" s="12" customFormat="1" ht="20.100000000000001" customHeight="1" outlineLevel="1">
      <c r="A399" s="6"/>
      <c r="B399" s="7"/>
      <c r="C399" s="7"/>
      <c r="D399" s="7"/>
      <c r="E399" s="8"/>
      <c r="F399" s="6"/>
      <c r="G399" s="15"/>
      <c r="H399" s="14"/>
      <c r="I399" s="1"/>
      <c r="J399" s="1"/>
      <c r="K399" s="1"/>
      <c r="L399" s="1"/>
    </row>
    <row r="400" spans="1:12" s="12" customFormat="1" ht="20.100000000000001" customHeight="1" outlineLevel="1">
      <c r="A400" s="6"/>
      <c r="B400" s="7"/>
      <c r="C400" s="7"/>
      <c r="D400" s="7"/>
      <c r="E400" s="8"/>
      <c r="F400" s="6"/>
      <c r="G400" s="15"/>
      <c r="H400" s="14"/>
      <c r="I400" s="1"/>
      <c r="J400" s="1"/>
      <c r="K400" s="1"/>
      <c r="L400" s="1"/>
    </row>
    <row r="401" spans="1:12" s="12" customFormat="1" ht="20.100000000000001" customHeight="1" outlineLevel="1">
      <c r="A401" s="6"/>
      <c r="B401" s="7"/>
      <c r="C401" s="7"/>
      <c r="D401" s="7"/>
      <c r="E401" s="8"/>
      <c r="F401" s="6"/>
      <c r="G401" s="15"/>
      <c r="H401" s="14"/>
      <c r="I401" s="1"/>
      <c r="J401" s="1"/>
      <c r="K401" s="1"/>
      <c r="L401" s="1"/>
    </row>
    <row r="402" spans="1:12" s="12" customFormat="1" ht="20.100000000000001" customHeight="1" outlineLevel="1">
      <c r="A402" s="6"/>
      <c r="B402" s="7"/>
      <c r="C402" s="7"/>
      <c r="D402" s="7"/>
      <c r="E402" s="8"/>
      <c r="F402" s="6"/>
      <c r="G402" s="15"/>
      <c r="H402" s="14"/>
      <c r="I402" s="1"/>
      <c r="J402" s="1"/>
      <c r="K402" s="1"/>
      <c r="L402" s="1"/>
    </row>
    <row r="403" spans="1:12" s="12" customFormat="1" ht="20.100000000000001" customHeight="1" outlineLevel="1">
      <c r="A403" s="6"/>
      <c r="B403" s="7"/>
      <c r="C403" s="7"/>
      <c r="D403" s="7"/>
      <c r="E403" s="8"/>
      <c r="F403" s="6"/>
      <c r="G403" s="15"/>
      <c r="H403" s="14"/>
      <c r="I403" s="1"/>
      <c r="J403" s="1"/>
      <c r="K403" s="1"/>
      <c r="L403" s="1"/>
    </row>
    <row r="404" spans="1:12" s="12" customFormat="1" ht="20.100000000000001" customHeight="1" outlineLevel="1">
      <c r="A404" s="6"/>
      <c r="B404" s="7"/>
      <c r="C404" s="7"/>
      <c r="D404" s="7"/>
      <c r="E404" s="8"/>
      <c r="F404" s="6"/>
      <c r="G404" s="15"/>
      <c r="H404" s="14"/>
      <c r="I404" s="1"/>
      <c r="J404" s="1"/>
      <c r="K404" s="1"/>
      <c r="L404" s="1"/>
    </row>
    <row r="405" spans="1:12" s="12" customFormat="1" ht="20.100000000000001" customHeight="1" outlineLevel="1">
      <c r="A405" s="6"/>
      <c r="B405" s="7"/>
      <c r="C405" s="7"/>
      <c r="D405" s="7"/>
      <c r="E405" s="8"/>
      <c r="F405" s="6"/>
      <c r="G405" s="15"/>
      <c r="H405" s="14"/>
      <c r="I405" s="1"/>
      <c r="J405" s="1"/>
      <c r="K405" s="1"/>
      <c r="L405" s="1"/>
    </row>
    <row r="406" spans="1:12" s="12" customFormat="1" ht="20.100000000000001" customHeight="1" outlineLevel="1">
      <c r="A406" s="6"/>
      <c r="B406" s="7"/>
      <c r="C406" s="7"/>
      <c r="D406" s="7"/>
      <c r="E406" s="8"/>
      <c r="F406" s="6"/>
      <c r="G406" s="15"/>
      <c r="H406" s="14"/>
      <c r="I406" s="1"/>
      <c r="J406" s="1"/>
      <c r="K406" s="1"/>
      <c r="L406" s="1"/>
    </row>
    <row r="407" spans="1:12" s="12" customFormat="1" ht="20.100000000000001" customHeight="1" outlineLevel="1">
      <c r="A407" s="6"/>
      <c r="B407" s="7"/>
      <c r="C407" s="7"/>
      <c r="D407" s="7"/>
      <c r="E407" s="8"/>
      <c r="F407" s="6"/>
      <c r="G407" s="15"/>
      <c r="H407" s="14"/>
      <c r="I407" s="1"/>
      <c r="J407" s="1"/>
      <c r="K407" s="1"/>
      <c r="L407" s="1"/>
    </row>
    <row r="408" spans="1:12" s="12" customFormat="1" ht="20.100000000000001" customHeight="1" outlineLevel="1">
      <c r="A408" s="6"/>
      <c r="B408" s="7"/>
      <c r="C408" s="7"/>
      <c r="D408" s="7"/>
      <c r="E408" s="8"/>
      <c r="F408" s="6"/>
      <c r="G408" s="15"/>
      <c r="H408" s="14"/>
      <c r="I408" s="1"/>
      <c r="J408" s="1"/>
      <c r="K408" s="1"/>
      <c r="L408" s="1"/>
    </row>
    <row r="409" spans="1:12" s="12" customFormat="1" ht="20.100000000000001" customHeight="1" outlineLevel="1">
      <c r="A409" s="6"/>
      <c r="B409" s="7"/>
      <c r="C409" s="7"/>
      <c r="D409" s="7"/>
      <c r="E409" s="8"/>
      <c r="F409" s="6"/>
      <c r="G409" s="15"/>
      <c r="H409" s="14"/>
      <c r="I409" s="1"/>
      <c r="J409" s="1"/>
      <c r="K409" s="1"/>
      <c r="L409" s="1"/>
    </row>
    <row r="410" spans="1:12" s="12" customFormat="1" ht="20.100000000000001" customHeight="1" outlineLevel="1">
      <c r="A410" s="6"/>
      <c r="B410" s="7"/>
      <c r="C410" s="7"/>
      <c r="D410" s="7"/>
      <c r="E410" s="8"/>
      <c r="F410" s="6"/>
      <c r="G410" s="15"/>
      <c r="H410" s="14"/>
      <c r="I410" s="1"/>
      <c r="J410" s="1"/>
      <c r="K410" s="1"/>
      <c r="L410" s="1"/>
    </row>
    <row r="411" spans="1:12" s="12" customFormat="1" ht="20.100000000000001" customHeight="1" outlineLevel="1">
      <c r="A411" s="6"/>
      <c r="B411" s="7"/>
      <c r="C411" s="7"/>
      <c r="D411" s="7"/>
      <c r="E411" s="8"/>
      <c r="F411" s="6"/>
      <c r="G411" s="15"/>
      <c r="H411" s="14"/>
      <c r="I411" s="1"/>
      <c r="J411" s="1"/>
      <c r="K411" s="1"/>
      <c r="L411" s="1"/>
    </row>
    <row r="412" spans="1:12" s="12" customFormat="1" ht="20.100000000000001" customHeight="1" outlineLevel="1">
      <c r="A412" s="6"/>
      <c r="B412" s="7"/>
      <c r="C412" s="7"/>
      <c r="D412" s="7"/>
      <c r="E412" s="8"/>
      <c r="F412" s="6"/>
      <c r="G412" s="15"/>
      <c r="H412" s="14"/>
      <c r="I412" s="1"/>
      <c r="J412" s="1"/>
      <c r="K412" s="1"/>
      <c r="L412" s="1"/>
    </row>
    <row r="413" spans="1:12" s="12" customFormat="1" ht="20.100000000000001" customHeight="1" outlineLevel="1">
      <c r="A413" s="6"/>
      <c r="B413" s="7"/>
      <c r="C413" s="7"/>
      <c r="D413" s="7"/>
      <c r="E413" s="8"/>
      <c r="F413" s="6"/>
      <c r="G413" s="15"/>
      <c r="H413" s="14"/>
      <c r="I413" s="1"/>
      <c r="J413" s="1"/>
      <c r="K413" s="1"/>
      <c r="L413" s="1"/>
    </row>
    <row r="414" spans="1:12" s="12" customFormat="1" ht="20.100000000000001" customHeight="1" outlineLevel="1">
      <c r="A414" s="6"/>
      <c r="B414" s="7"/>
      <c r="C414" s="7"/>
      <c r="D414" s="7"/>
      <c r="E414" s="8"/>
      <c r="F414" s="6"/>
      <c r="G414" s="15"/>
      <c r="H414" s="14"/>
      <c r="I414" s="1"/>
      <c r="J414" s="1"/>
      <c r="K414" s="1"/>
      <c r="L414" s="1"/>
    </row>
    <row r="415" spans="1:12" s="12" customFormat="1" ht="20.100000000000001" customHeight="1" outlineLevel="1">
      <c r="A415" s="6"/>
      <c r="B415" s="7"/>
      <c r="C415" s="7"/>
      <c r="D415" s="7"/>
      <c r="E415" s="8"/>
      <c r="F415" s="6"/>
      <c r="G415" s="15"/>
      <c r="H415" s="14"/>
      <c r="I415" s="1"/>
      <c r="J415" s="1"/>
      <c r="K415" s="1"/>
      <c r="L415" s="1"/>
    </row>
    <row r="416" spans="1:12" s="12" customFormat="1" ht="20.100000000000001" customHeight="1" outlineLevel="1">
      <c r="A416" s="6"/>
      <c r="B416" s="7"/>
      <c r="C416" s="7"/>
      <c r="D416" s="7"/>
      <c r="E416" s="8"/>
      <c r="F416" s="6"/>
      <c r="G416" s="15"/>
      <c r="H416" s="14"/>
      <c r="I416" s="1"/>
      <c r="J416" s="1"/>
      <c r="K416" s="1"/>
      <c r="L416" s="1"/>
    </row>
    <row r="417" spans="1:12" ht="20.100000000000001" customHeight="1" outlineLevel="1"/>
    <row r="418" spans="1:12" s="12" customFormat="1" ht="20.100000000000001" customHeight="1" outlineLevel="1">
      <c r="A418" s="6"/>
      <c r="B418" s="7"/>
      <c r="C418" s="7"/>
      <c r="D418" s="7"/>
      <c r="E418" s="8"/>
      <c r="F418" s="6"/>
      <c r="G418" s="15"/>
      <c r="H418" s="14"/>
      <c r="I418" s="1"/>
      <c r="J418" s="1"/>
      <c r="K418" s="1"/>
      <c r="L418" s="1"/>
    </row>
    <row r="419" spans="1:12" s="12" customFormat="1" ht="20.100000000000001" customHeight="1" outlineLevel="1">
      <c r="A419" s="6"/>
      <c r="B419" s="7"/>
      <c r="C419" s="7"/>
      <c r="D419" s="7"/>
      <c r="E419" s="8"/>
      <c r="F419" s="6"/>
      <c r="G419" s="15"/>
      <c r="H419" s="14"/>
      <c r="I419" s="1"/>
      <c r="J419" s="1"/>
      <c r="K419" s="1"/>
      <c r="L419" s="1"/>
    </row>
    <row r="420" spans="1:12" s="12" customFormat="1" ht="20.100000000000001" customHeight="1" outlineLevel="1">
      <c r="A420" s="6"/>
      <c r="B420" s="7"/>
      <c r="C420" s="7"/>
      <c r="D420" s="7"/>
      <c r="E420" s="8"/>
      <c r="F420" s="6"/>
      <c r="G420" s="15"/>
      <c r="H420" s="14"/>
      <c r="I420" s="1"/>
      <c r="J420" s="1"/>
      <c r="K420" s="1"/>
      <c r="L420" s="1"/>
    </row>
    <row r="421" spans="1:12" s="12" customFormat="1" ht="20.100000000000001" customHeight="1" outlineLevel="1">
      <c r="A421" s="6"/>
      <c r="B421" s="7"/>
      <c r="C421" s="7"/>
      <c r="D421" s="7"/>
      <c r="E421" s="8"/>
      <c r="F421" s="6"/>
      <c r="G421" s="15"/>
      <c r="H421" s="14"/>
      <c r="I421" s="1"/>
      <c r="J421" s="1"/>
      <c r="K421" s="1"/>
      <c r="L421" s="1"/>
    </row>
    <row r="422" spans="1:12" s="12" customFormat="1" ht="20.100000000000001" customHeight="1" outlineLevel="1">
      <c r="A422" s="6"/>
      <c r="B422" s="7"/>
      <c r="C422" s="7"/>
      <c r="D422" s="7"/>
      <c r="E422" s="8"/>
      <c r="F422" s="6"/>
      <c r="G422" s="15"/>
      <c r="H422" s="14"/>
      <c r="I422" s="1"/>
      <c r="J422" s="1"/>
      <c r="K422" s="1"/>
      <c r="L422" s="1"/>
    </row>
    <row r="423" spans="1:12" s="12" customFormat="1" ht="20.100000000000001" customHeight="1" outlineLevel="1">
      <c r="A423" s="6"/>
      <c r="B423" s="7"/>
      <c r="C423" s="7"/>
      <c r="D423" s="7"/>
      <c r="E423" s="8"/>
      <c r="F423" s="6"/>
      <c r="G423" s="15"/>
      <c r="H423" s="14"/>
      <c r="I423" s="1"/>
      <c r="J423" s="1"/>
      <c r="K423" s="1"/>
      <c r="L423" s="1"/>
    </row>
    <row r="424" spans="1:12" s="12" customFormat="1" ht="20.100000000000001" customHeight="1" outlineLevel="1">
      <c r="A424" s="6"/>
      <c r="B424" s="7"/>
      <c r="C424" s="7"/>
      <c r="D424" s="7"/>
      <c r="E424" s="8"/>
      <c r="F424" s="6"/>
      <c r="G424" s="15"/>
      <c r="H424" s="14"/>
      <c r="I424" s="1"/>
      <c r="J424" s="1"/>
      <c r="K424" s="1"/>
      <c r="L424" s="1"/>
    </row>
    <row r="425" spans="1:12" s="12" customFormat="1" ht="20.100000000000001" customHeight="1" outlineLevel="1">
      <c r="A425" s="6"/>
      <c r="B425" s="7"/>
      <c r="C425" s="7"/>
      <c r="D425" s="7"/>
      <c r="E425" s="8"/>
      <c r="F425" s="6"/>
      <c r="G425" s="15"/>
      <c r="H425" s="14"/>
      <c r="I425" s="1"/>
      <c r="J425" s="1"/>
      <c r="K425" s="1"/>
      <c r="L425" s="1"/>
    </row>
    <row r="426" spans="1:12" s="12" customFormat="1" ht="20.100000000000001" customHeight="1" outlineLevel="1">
      <c r="A426" s="6"/>
      <c r="B426" s="7"/>
      <c r="C426" s="7"/>
      <c r="D426" s="7"/>
      <c r="E426" s="8"/>
      <c r="F426" s="6"/>
      <c r="G426" s="15"/>
      <c r="H426" s="14"/>
      <c r="I426" s="1"/>
      <c r="J426" s="1"/>
      <c r="K426" s="1"/>
      <c r="L426" s="1"/>
    </row>
    <row r="427" spans="1:12" s="12" customFormat="1" ht="20.100000000000001" customHeight="1" outlineLevel="1">
      <c r="A427" s="6"/>
      <c r="B427" s="7"/>
      <c r="C427" s="7"/>
      <c r="D427" s="7"/>
      <c r="E427" s="8"/>
      <c r="F427" s="6"/>
      <c r="G427" s="15"/>
      <c r="H427" s="14"/>
      <c r="I427" s="1"/>
      <c r="J427" s="1"/>
      <c r="K427" s="1"/>
      <c r="L427" s="1"/>
    </row>
    <row r="428" spans="1:12" s="12" customFormat="1" ht="20.100000000000001" customHeight="1" outlineLevel="1">
      <c r="A428" s="6"/>
      <c r="B428" s="7"/>
      <c r="C428" s="7"/>
      <c r="D428" s="7"/>
      <c r="E428" s="8"/>
      <c r="F428" s="6"/>
      <c r="G428" s="15"/>
      <c r="H428" s="14"/>
      <c r="I428" s="1"/>
      <c r="J428" s="1"/>
      <c r="K428" s="1"/>
      <c r="L428" s="1"/>
    </row>
    <row r="429" spans="1:12" s="12" customFormat="1" ht="20.100000000000001" customHeight="1">
      <c r="A429" s="6"/>
      <c r="B429" s="7"/>
      <c r="C429" s="7"/>
      <c r="D429" s="7"/>
      <c r="E429" s="8"/>
      <c r="F429" s="6"/>
      <c r="G429" s="15"/>
      <c r="H429" s="14"/>
      <c r="I429" s="1"/>
      <c r="J429" s="1"/>
      <c r="K429" s="1"/>
      <c r="L429" s="1"/>
    </row>
    <row r="430" spans="1:12" s="12" customFormat="1" ht="20.100000000000001" customHeight="1">
      <c r="A430" s="6"/>
      <c r="B430" s="7"/>
      <c r="C430" s="7"/>
      <c r="D430" s="7"/>
      <c r="E430" s="8"/>
      <c r="F430" s="6"/>
      <c r="G430" s="15"/>
      <c r="H430" s="14"/>
      <c r="I430" s="1"/>
      <c r="J430" s="1"/>
      <c r="K430" s="1"/>
      <c r="L430" s="1"/>
    </row>
    <row r="431" spans="1:12" s="12" customFormat="1" ht="20.100000000000001" customHeight="1" outlineLevel="1">
      <c r="A431" s="6"/>
      <c r="B431" s="7"/>
      <c r="C431" s="7"/>
      <c r="D431" s="7"/>
      <c r="E431" s="8"/>
      <c r="F431" s="6"/>
      <c r="G431" s="15"/>
      <c r="H431" s="14"/>
      <c r="I431" s="1"/>
      <c r="J431" s="1"/>
      <c r="K431" s="1"/>
      <c r="L431" s="1"/>
    </row>
    <row r="432" spans="1:12" s="12" customFormat="1" ht="20.100000000000001" customHeight="1" outlineLevel="1">
      <c r="A432" s="6"/>
      <c r="B432" s="7"/>
      <c r="C432" s="7"/>
      <c r="D432" s="7"/>
      <c r="E432" s="8"/>
      <c r="F432" s="6"/>
      <c r="G432" s="15"/>
      <c r="H432" s="14"/>
      <c r="I432" s="1"/>
      <c r="J432" s="1"/>
      <c r="K432" s="1"/>
      <c r="L432" s="1"/>
    </row>
    <row r="433" spans="1:12" s="12" customFormat="1" ht="20.100000000000001" customHeight="1" outlineLevel="1">
      <c r="A433" s="6"/>
      <c r="B433" s="7"/>
      <c r="C433" s="7"/>
      <c r="D433" s="7"/>
      <c r="E433" s="8"/>
      <c r="F433" s="6"/>
      <c r="G433" s="15"/>
      <c r="H433" s="14"/>
      <c r="I433" s="1"/>
      <c r="J433" s="1"/>
      <c r="K433" s="1"/>
      <c r="L433" s="1"/>
    </row>
    <row r="434" spans="1:12" s="12" customFormat="1" ht="20.100000000000001" customHeight="1">
      <c r="A434" s="6"/>
      <c r="B434" s="7"/>
      <c r="C434" s="7"/>
      <c r="D434" s="7"/>
      <c r="E434" s="8"/>
      <c r="F434" s="6"/>
      <c r="G434" s="15"/>
      <c r="H434" s="14"/>
      <c r="I434" s="1"/>
      <c r="J434" s="1"/>
      <c r="K434" s="1"/>
      <c r="L434" s="1"/>
    </row>
    <row r="435" spans="1:12" s="12" customFormat="1" ht="20.100000000000001" customHeight="1">
      <c r="A435" s="6"/>
      <c r="B435" s="7"/>
      <c r="C435" s="7"/>
      <c r="D435" s="7"/>
      <c r="E435" s="8"/>
      <c r="F435" s="6"/>
      <c r="G435" s="15"/>
      <c r="H435" s="14"/>
      <c r="I435" s="1"/>
      <c r="J435" s="1"/>
      <c r="K435" s="1"/>
      <c r="L435" s="1"/>
    </row>
    <row r="436" spans="1:12" s="12" customFormat="1" ht="20.100000000000001" customHeight="1" outlineLevel="1">
      <c r="A436" s="6"/>
      <c r="B436" s="7"/>
      <c r="C436" s="7"/>
      <c r="D436" s="7"/>
      <c r="E436" s="8"/>
      <c r="F436" s="6"/>
      <c r="G436" s="15"/>
      <c r="H436" s="14"/>
      <c r="I436" s="1"/>
      <c r="J436" s="1"/>
      <c r="K436" s="1"/>
      <c r="L436" s="1"/>
    </row>
    <row r="437" spans="1:12" s="12" customFormat="1" ht="20.100000000000001" customHeight="1" outlineLevel="1">
      <c r="A437" s="6"/>
      <c r="B437" s="7"/>
      <c r="C437" s="7"/>
      <c r="D437" s="7"/>
      <c r="E437" s="8"/>
      <c r="F437" s="6"/>
      <c r="G437" s="15"/>
      <c r="H437" s="14"/>
      <c r="I437" s="1"/>
      <c r="J437" s="1"/>
      <c r="K437" s="1"/>
      <c r="L437" s="1"/>
    </row>
    <row r="438" spans="1:12" s="12" customFormat="1" ht="20.100000000000001" customHeight="1" outlineLevel="1">
      <c r="A438" s="6"/>
      <c r="B438" s="7"/>
      <c r="C438" s="7"/>
      <c r="D438" s="7"/>
      <c r="E438" s="8"/>
      <c r="F438" s="6"/>
      <c r="G438" s="15"/>
      <c r="H438" s="14"/>
      <c r="I438" s="1"/>
      <c r="J438" s="1"/>
      <c r="K438" s="1"/>
      <c r="L438" s="1"/>
    </row>
    <row r="439" spans="1:12" s="12" customFormat="1" ht="20.100000000000001" customHeight="1" outlineLevel="1">
      <c r="A439" s="6"/>
      <c r="B439" s="7"/>
      <c r="C439" s="7"/>
      <c r="D439" s="7"/>
      <c r="E439" s="8"/>
      <c r="F439" s="6"/>
      <c r="G439" s="15"/>
      <c r="H439" s="14"/>
      <c r="I439" s="1"/>
      <c r="J439" s="1"/>
      <c r="K439" s="1"/>
      <c r="L439" s="1"/>
    </row>
    <row r="440" spans="1:12" s="12" customFormat="1" ht="20.100000000000001" customHeight="1" outlineLevel="1">
      <c r="A440" s="6"/>
      <c r="B440" s="7"/>
      <c r="C440" s="7"/>
      <c r="D440" s="7"/>
      <c r="E440" s="8"/>
      <c r="F440" s="6"/>
      <c r="G440" s="15"/>
      <c r="H440" s="14"/>
      <c r="I440" s="1"/>
      <c r="J440" s="1"/>
      <c r="K440" s="1"/>
      <c r="L440" s="1"/>
    </row>
    <row r="441" spans="1:12" ht="20.100000000000001" customHeight="1" outlineLevel="1"/>
    <row r="442" spans="1:12" ht="20.100000000000001" customHeight="1" outlineLevel="1"/>
    <row r="443" spans="1:12" ht="20.100000000000001" customHeight="1" outlineLevel="1"/>
    <row r="444" spans="1:12" ht="20.100000000000001" customHeight="1" outlineLevel="1"/>
    <row r="445" spans="1:12" ht="20.100000000000001" customHeight="1" outlineLevel="1"/>
    <row r="446" spans="1:12" ht="20.100000000000001" customHeight="1" outlineLevel="1"/>
    <row r="447" spans="1:12" ht="20.100000000000001" customHeight="1" outlineLevel="1"/>
    <row r="448" spans="1:12" ht="20.100000000000001" customHeight="1" outlineLevel="1"/>
    <row r="449" spans="1:12" ht="20.100000000000001" customHeight="1" outlineLevel="1"/>
    <row r="450" spans="1:12" ht="20.100000000000001" customHeight="1" outlineLevel="1"/>
    <row r="451" spans="1:12" s="12" customFormat="1" ht="20.100000000000001" customHeight="1" outlineLevel="1">
      <c r="A451" s="6"/>
      <c r="B451" s="7"/>
      <c r="C451" s="7"/>
      <c r="D451" s="7"/>
      <c r="E451" s="8"/>
      <c r="F451" s="6"/>
      <c r="G451" s="15"/>
      <c r="H451" s="14"/>
      <c r="I451" s="1"/>
      <c r="J451" s="1"/>
      <c r="K451" s="1"/>
      <c r="L451" s="1"/>
    </row>
    <row r="452" spans="1:12" s="12" customFormat="1" ht="20.100000000000001" customHeight="1" outlineLevel="1">
      <c r="A452" s="6"/>
      <c r="B452" s="7"/>
      <c r="C452" s="7"/>
      <c r="D452" s="7"/>
      <c r="E452" s="8"/>
      <c r="F452" s="6"/>
      <c r="G452" s="15"/>
      <c r="H452" s="14"/>
      <c r="I452" s="1"/>
      <c r="J452" s="1"/>
      <c r="K452" s="1"/>
      <c r="L452" s="1"/>
    </row>
    <row r="453" spans="1:12" s="12" customFormat="1" ht="20.100000000000001" customHeight="1" outlineLevel="1">
      <c r="A453" s="6"/>
      <c r="B453" s="7"/>
      <c r="C453" s="7"/>
      <c r="D453" s="7"/>
      <c r="E453" s="8"/>
      <c r="F453" s="6"/>
      <c r="G453" s="15"/>
      <c r="H453" s="14"/>
      <c r="I453" s="1"/>
      <c r="J453" s="1"/>
      <c r="K453" s="1"/>
      <c r="L453" s="1"/>
    </row>
    <row r="454" spans="1:12" s="12" customFormat="1" ht="20.100000000000001" customHeight="1" outlineLevel="1">
      <c r="A454" s="6"/>
      <c r="B454" s="7"/>
      <c r="C454" s="7"/>
      <c r="D454" s="7"/>
      <c r="E454" s="8"/>
      <c r="F454" s="6"/>
      <c r="G454" s="15"/>
      <c r="H454" s="14"/>
      <c r="I454" s="1"/>
      <c r="J454" s="1"/>
      <c r="K454" s="1"/>
      <c r="L454" s="1"/>
    </row>
    <row r="455" spans="1:12" s="12" customFormat="1" ht="20.100000000000001" customHeight="1" outlineLevel="1">
      <c r="A455" s="6"/>
      <c r="B455" s="7"/>
      <c r="C455" s="7"/>
      <c r="D455" s="7"/>
      <c r="E455" s="8"/>
      <c r="F455" s="6"/>
      <c r="G455" s="15"/>
      <c r="H455" s="14"/>
      <c r="I455" s="1"/>
      <c r="J455" s="1"/>
      <c r="K455" s="1"/>
      <c r="L455" s="1"/>
    </row>
    <row r="456" spans="1:12" s="12" customFormat="1" ht="20.100000000000001" customHeight="1" outlineLevel="1">
      <c r="A456" s="6"/>
      <c r="B456" s="7"/>
      <c r="C456" s="7"/>
      <c r="D456" s="7"/>
      <c r="E456" s="8"/>
      <c r="F456" s="6"/>
      <c r="G456" s="15"/>
      <c r="H456" s="14"/>
      <c r="I456" s="1"/>
      <c r="J456" s="1"/>
      <c r="K456" s="1"/>
      <c r="L456" s="1"/>
    </row>
    <row r="457" spans="1:12" s="12" customFormat="1" ht="20.100000000000001" customHeight="1" outlineLevel="1">
      <c r="A457" s="6"/>
      <c r="B457" s="7"/>
      <c r="C457" s="7"/>
      <c r="D457" s="7"/>
      <c r="E457" s="8"/>
      <c r="F457" s="6"/>
      <c r="G457" s="15"/>
      <c r="H457" s="14"/>
      <c r="I457" s="1"/>
      <c r="J457" s="1"/>
      <c r="K457" s="1"/>
      <c r="L457" s="1"/>
    </row>
    <row r="458" spans="1:12" s="12" customFormat="1" ht="20.100000000000001" customHeight="1" outlineLevel="1">
      <c r="A458" s="6"/>
      <c r="B458" s="7"/>
      <c r="C458" s="7"/>
      <c r="D458" s="7"/>
      <c r="E458" s="8"/>
      <c r="F458" s="6"/>
      <c r="G458" s="15"/>
      <c r="H458" s="14"/>
      <c r="I458" s="1"/>
      <c r="J458" s="1"/>
      <c r="K458" s="1"/>
      <c r="L458" s="1"/>
    </row>
    <row r="459" spans="1:12" s="12" customFormat="1" ht="20.100000000000001" customHeight="1" outlineLevel="1">
      <c r="A459" s="6"/>
      <c r="B459" s="7"/>
      <c r="C459" s="7"/>
      <c r="D459" s="7"/>
      <c r="E459" s="8"/>
      <c r="F459" s="6"/>
      <c r="G459" s="15"/>
      <c r="H459" s="14"/>
      <c r="I459" s="1"/>
      <c r="J459" s="1"/>
      <c r="K459" s="1"/>
      <c r="L459" s="1"/>
    </row>
    <row r="460" spans="1:12" s="12" customFormat="1" ht="20.100000000000001" customHeight="1" outlineLevel="1">
      <c r="A460" s="6"/>
      <c r="B460" s="7"/>
      <c r="C460" s="7"/>
      <c r="D460" s="7"/>
      <c r="E460" s="8"/>
      <c r="F460" s="6"/>
      <c r="G460" s="15"/>
      <c r="H460" s="14"/>
      <c r="I460" s="1"/>
      <c r="J460" s="1"/>
      <c r="K460" s="1"/>
      <c r="L460" s="1"/>
    </row>
    <row r="461" spans="1:12" s="12" customFormat="1" ht="20.100000000000001" customHeight="1" outlineLevel="1">
      <c r="A461" s="6"/>
      <c r="B461" s="7"/>
      <c r="C461" s="7"/>
      <c r="D461" s="7"/>
      <c r="E461" s="8"/>
      <c r="F461" s="6"/>
      <c r="G461" s="15"/>
      <c r="H461" s="14"/>
      <c r="I461" s="1"/>
      <c r="J461" s="1"/>
      <c r="K461" s="1"/>
      <c r="L461" s="1"/>
    </row>
    <row r="462" spans="1:12" s="12" customFormat="1" ht="20.100000000000001" customHeight="1" outlineLevel="1">
      <c r="A462" s="6"/>
      <c r="B462" s="7"/>
      <c r="C462" s="7"/>
      <c r="D462" s="7"/>
      <c r="E462" s="8"/>
      <c r="F462" s="6"/>
      <c r="G462" s="15"/>
      <c r="H462" s="14"/>
      <c r="I462" s="1"/>
      <c r="J462" s="1"/>
      <c r="K462" s="1"/>
      <c r="L462" s="1"/>
    </row>
    <row r="463" spans="1:12" s="12" customFormat="1" ht="20.100000000000001" customHeight="1" outlineLevel="1">
      <c r="A463" s="6"/>
      <c r="B463" s="7"/>
      <c r="C463" s="7"/>
      <c r="D463" s="7"/>
      <c r="E463" s="8"/>
      <c r="F463" s="6"/>
      <c r="G463" s="15"/>
      <c r="H463" s="14"/>
      <c r="I463" s="1"/>
      <c r="J463" s="1"/>
      <c r="K463" s="1"/>
      <c r="L463" s="1"/>
    </row>
    <row r="464" spans="1:12" s="12" customFormat="1" ht="20.100000000000001" customHeight="1" outlineLevel="1">
      <c r="A464" s="6"/>
      <c r="B464" s="7"/>
      <c r="C464" s="7"/>
      <c r="D464" s="7"/>
      <c r="E464" s="8"/>
      <c r="F464" s="6"/>
      <c r="G464" s="15"/>
      <c r="H464" s="14"/>
      <c r="I464" s="1"/>
      <c r="J464" s="1"/>
      <c r="K464" s="1"/>
      <c r="L464" s="1"/>
    </row>
    <row r="465" spans="1:12" s="12" customFormat="1" ht="20.100000000000001" customHeight="1" outlineLevel="1">
      <c r="A465" s="6"/>
      <c r="B465" s="7"/>
      <c r="C465" s="7"/>
      <c r="D465" s="7"/>
      <c r="E465" s="8"/>
      <c r="F465" s="6"/>
      <c r="G465" s="15"/>
      <c r="H465" s="14"/>
      <c r="I465" s="1"/>
      <c r="J465" s="1"/>
      <c r="K465" s="1"/>
      <c r="L465" s="1"/>
    </row>
    <row r="466" spans="1:12" s="12" customFormat="1" ht="20.100000000000001" customHeight="1" outlineLevel="1">
      <c r="A466" s="6"/>
      <c r="B466" s="7"/>
      <c r="C466" s="7"/>
      <c r="D466" s="7"/>
      <c r="E466" s="8"/>
      <c r="F466" s="6"/>
      <c r="G466" s="15"/>
      <c r="H466" s="14"/>
      <c r="I466" s="1"/>
      <c r="J466" s="1"/>
      <c r="K466" s="1"/>
      <c r="L466" s="1"/>
    </row>
    <row r="467" spans="1:12" s="12" customFormat="1" ht="20.100000000000001" customHeight="1" outlineLevel="1">
      <c r="A467" s="6"/>
      <c r="B467" s="7"/>
      <c r="C467" s="7"/>
      <c r="D467" s="7"/>
      <c r="E467" s="8"/>
      <c r="F467" s="6"/>
      <c r="G467" s="15"/>
      <c r="H467" s="14"/>
      <c r="I467" s="1"/>
      <c r="J467" s="1"/>
      <c r="K467" s="1"/>
      <c r="L467" s="1"/>
    </row>
    <row r="468" spans="1:12" s="12" customFormat="1" ht="20.100000000000001" customHeight="1" outlineLevel="1">
      <c r="A468" s="6"/>
      <c r="B468" s="7"/>
      <c r="C468" s="7"/>
      <c r="D468" s="7"/>
      <c r="E468" s="8"/>
      <c r="F468" s="6"/>
      <c r="G468" s="15"/>
      <c r="H468" s="14"/>
      <c r="I468" s="1"/>
      <c r="J468" s="1"/>
      <c r="K468" s="1"/>
      <c r="L468" s="1"/>
    </row>
    <row r="469" spans="1:12" s="12" customFormat="1" ht="20.100000000000001" customHeight="1" outlineLevel="1">
      <c r="A469" s="6"/>
      <c r="B469" s="7"/>
      <c r="C469" s="7"/>
      <c r="D469" s="7"/>
      <c r="E469" s="8"/>
      <c r="F469" s="6"/>
      <c r="G469" s="15"/>
      <c r="H469" s="14"/>
      <c r="I469" s="1"/>
      <c r="J469" s="1"/>
      <c r="K469" s="1"/>
      <c r="L469" s="1"/>
    </row>
    <row r="470" spans="1:12" s="12" customFormat="1" ht="20.100000000000001" customHeight="1" outlineLevel="1">
      <c r="A470" s="6"/>
      <c r="B470" s="7"/>
      <c r="C470" s="7"/>
      <c r="D470" s="7"/>
      <c r="E470" s="8"/>
      <c r="F470" s="6"/>
      <c r="G470" s="15"/>
      <c r="H470" s="14"/>
      <c r="I470" s="1"/>
      <c r="J470" s="1"/>
      <c r="K470" s="1"/>
      <c r="L470" s="1"/>
    </row>
    <row r="471" spans="1:12" s="12" customFormat="1" ht="20.100000000000001" customHeight="1" outlineLevel="1">
      <c r="A471" s="6"/>
      <c r="B471" s="7"/>
      <c r="C471" s="7"/>
      <c r="D471" s="7"/>
      <c r="E471" s="8"/>
      <c r="F471" s="6"/>
      <c r="G471" s="15"/>
      <c r="H471" s="14"/>
      <c r="I471" s="1"/>
      <c r="J471" s="1"/>
      <c r="K471" s="1"/>
      <c r="L471" s="1"/>
    </row>
    <row r="472" spans="1:12" s="12" customFormat="1" ht="20.100000000000001" customHeight="1" outlineLevel="1">
      <c r="A472" s="6"/>
      <c r="B472" s="7"/>
      <c r="C472" s="7"/>
      <c r="D472" s="7"/>
      <c r="E472" s="8"/>
      <c r="F472" s="6"/>
      <c r="G472" s="15"/>
      <c r="H472" s="14"/>
      <c r="I472" s="1"/>
      <c r="J472" s="1"/>
      <c r="K472" s="1"/>
      <c r="L472" s="1"/>
    </row>
    <row r="473" spans="1:12" s="12" customFormat="1" ht="20.100000000000001" customHeight="1" outlineLevel="1">
      <c r="A473" s="6"/>
      <c r="B473" s="7"/>
      <c r="C473" s="7"/>
      <c r="D473" s="7"/>
      <c r="E473" s="8"/>
      <c r="F473" s="6"/>
      <c r="G473" s="15"/>
      <c r="H473" s="14"/>
      <c r="I473" s="1"/>
      <c r="J473" s="1"/>
      <c r="K473" s="1"/>
      <c r="L473" s="1"/>
    </row>
    <row r="474" spans="1:12" s="12" customFormat="1" ht="20.100000000000001" customHeight="1" outlineLevel="1">
      <c r="A474" s="6"/>
      <c r="B474" s="7"/>
      <c r="C474" s="7"/>
      <c r="D474" s="7"/>
      <c r="E474" s="8"/>
      <c r="F474" s="6"/>
      <c r="G474" s="15"/>
      <c r="H474" s="14"/>
      <c r="I474" s="1"/>
      <c r="J474" s="1"/>
      <c r="K474" s="1"/>
      <c r="L474" s="1"/>
    </row>
    <row r="475" spans="1:12" s="12" customFormat="1" ht="20.100000000000001" customHeight="1" outlineLevel="1">
      <c r="A475" s="6"/>
      <c r="B475" s="7"/>
      <c r="C475" s="7"/>
      <c r="D475" s="7"/>
      <c r="E475" s="8"/>
      <c r="F475" s="6"/>
      <c r="G475" s="15"/>
      <c r="H475" s="14"/>
      <c r="I475" s="1"/>
      <c r="J475" s="1"/>
      <c r="K475" s="1"/>
      <c r="L475" s="1"/>
    </row>
    <row r="476" spans="1:12" s="12" customFormat="1" ht="20.100000000000001" customHeight="1" outlineLevel="1">
      <c r="A476" s="6"/>
      <c r="B476" s="7"/>
      <c r="C476" s="7"/>
      <c r="D476" s="7"/>
      <c r="E476" s="8"/>
      <c r="F476" s="6"/>
      <c r="G476" s="15"/>
      <c r="H476" s="14"/>
      <c r="I476" s="1"/>
      <c r="J476" s="1"/>
      <c r="K476" s="1"/>
      <c r="L476" s="1"/>
    </row>
    <row r="477" spans="1:12" s="12" customFormat="1" ht="20.100000000000001" customHeight="1" outlineLevel="1">
      <c r="A477" s="6"/>
      <c r="B477" s="7"/>
      <c r="C477" s="7"/>
      <c r="D477" s="7"/>
      <c r="E477" s="8"/>
      <c r="F477" s="6"/>
      <c r="G477" s="15"/>
      <c r="H477" s="14"/>
      <c r="I477" s="1"/>
      <c r="J477" s="1"/>
      <c r="K477" s="1"/>
      <c r="L477" s="1"/>
    </row>
    <row r="478" spans="1:12" s="12" customFormat="1" ht="20.100000000000001" customHeight="1" outlineLevel="1">
      <c r="A478" s="6"/>
      <c r="B478" s="7"/>
      <c r="C478" s="7"/>
      <c r="D478" s="7"/>
      <c r="E478" s="8"/>
      <c r="F478" s="6"/>
      <c r="G478" s="15"/>
      <c r="H478" s="14"/>
      <c r="I478" s="1"/>
      <c r="J478" s="1"/>
      <c r="K478" s="1"/>
      <c r="L478" s="1"/>
    </row>
    <row r="479" spans="1:12" s="12" customFormat="1" ht="20.100000000000001" customHeight="1" outlineLevel="1">
      <c r="A479" s="6"/>
      <c r="B479" s="7"/>
      <c r="C479" s="7"/>
      <c r="D479" s="7"/>
      <c r="E479" s="8"/>
      <c r="F479" s="6"/>
      <c r="G479" s="15"/>
      <c r="H479" s="14"/>
      <c r="I479" s="1"/>
      <c r="J479" s="1"/>
      <c r="K479" s="1"/>
      <c r="L479" s="1"/>
    </row>
    <row r="480" spans="1:12" ht="20.100000000000001" customHeight="1"/>
    <row r="481" spans="1:12" ht="20.100000000000001" customHeight="1"/>
    <row r="482" spans="1:12" ht="20.100000000000001" customHeight="1" outlineLevel="1"/>
    <row r="483" spans="1:12" ht="20.100000000000001" customHeight="1" outlineLevel="1"/>
    <row r="484" spans="1:12" ht="20.100000000000001" customHeight="1" outlineLevel="1"/>
    <row r="485" spans="1:12" ht="20.100000000000001" customHeight="1" outlineLevel="1"/>
    <row r="486" spans="1:12" ht="20.100000000000001" customHeight="1"/>
    <row r="487" spans="1:12" ht="20.100000000000001" customHeight="1" collapsed="1"/>
    <row r="488" spans="1:12" s="12" customFormat="1" ht="20.100000000000001" customHeight="1" outlineLevel="1">
      <c r="A488" s="6"/>
      <c r="B488" s="7"/>
      <c r="C488" s="7"/>
      <c r="D488" s="7"/>
      <c r="E488" s="8"/>
      <c r="F488" s="6"/>
      <c r="G488" s="15"/>
      <c r="H488" s="14"/>
      <c r="I488" s="1"/>
      <c r="J488" s="1"/>
      <c r="K488" s="1"/>
      <c r="L488" s="1"/>
    </row>
    <row r="489" spans="1:12" s="12" customFormat="1" ht="20.100000000000001" customHeight="1" outlineLevel="1">
      <c r="A489" s="6"/>
      <c r="B489" s="7"/>
      <c r="C489" s="7"/>
      <c r="D489" s="7"/>
      <c r="E489" s="8"/>
      <c r="F489" s="6"/>
      <c r="G489" s="15"/>
      <c r="H489" s="14"/>
      <c r="I489" s="1"/>
      <c r="J489" s="1"/>
      <c r="K489" s="1"/>
      <c r="L489" s="1"/>
    </row>
    <row r="490" spans="1:12" s="12" customFormat="1" ht="20.100000000000001" customHeight="1" outlineLevel="1">
      <c r="A490" s="6"/>
      <c r="B490" s="7"/>
      <c r="C490" s="7"/>
      <c r="D490" s="7"/>
      <c r="E490" s="8"/>
      <c r="F490" s="6"/>
      <c r="G490" s="15"/>
      <c r="H490" s="14"/>
      <c r="I490" s="1"/>
      <c r="J490" s="1"/>
      <c r="K490" s="1"/>
      <c r="L490" s="1"/>
    </row>
    <row r="491" spans="1:12" s="12" customFormat="1" ht="20.100000000000001" customHeight="1" outlineLevel="1">
      <c r="A491" s="6"/>
      <c r="B491" s="7"/>
      <c r="C491" s="7"/>
      <c r="D491" s="7"/>
      <c r="E491" s="8"/>
      <c r="F491" s="6"/>
      <c r="G491" s="15"/>
      <c r="H491" s="14"/>
      <c r="I491" s="1"/>
      <c r="J491" s="1"/>
      <c r="K491" s="1"/>
      <c r="L491" s="1"/>
    </row>
    <row r="492" spans="1:12" s="12" customFormat="1" ht="20.100000000000001" customHeight="1" outlineLevel="1">
      <c r="A492" s="6"/>
      <c r="B492" s="7"/>
      <c r="C492" s="7"/>
      <c r="D492" s="7"/>
      <c r="E492" s="8"/>
      <c r="F492" s="6"/>
      <c r="G492" s="15"/>
      <c r="H492" s="14"/>
      <c r="I492" s="1"/>
      <c r="J492" s="1"/>
      <c r="K492" s="1"/>
      <c r="L492" s="1"/>
    </row>
    <row r="493" spans="1:12" s="12" customFormat="1" ht="30" customHeight="1" outlineLevel="1">
      <c r="A493" s="6"/>
      <c r="B493" s="7"/>
      <c r="C493" s="7"/>
      <c r="D493" s="7"/>
      <c r="E493" s="8"/>
      <c r="F493" s="6"/>
      <c r="G493" s="15"/>
      <c r="H493" s="14"/>
      <c r="I493" s="1"/>
      <c r="J493" s="1"/>
      <c r="K493" s="1"/>
      <c r="L493" s="1"/>
    </row>
    <row r="494" spans="1:12" s="12" customFormat="1" ht="20.100000000000001" customHeight="1" outlineLevel="1">
      <c r="A494" s="6"/>
      <c r="B494" s="7"/>
      <c r="C494" s="7"/>
      <c r="D494" s="7"/>
      <c r="E494" s="8"/>
      <c r="F494" s="6"/>
      <c r="G494" s="15"/>
      <c r="H494" s="14"/>
      <c r="I494" s="1"/>
      <c r="J494" s="1"/>
      <c r="K494" s="1"/>
      <c r="L494" s="1"/>
    </row>
    <row r="495" spans="1:12" s="12" customFormat="1" ht="20.100000000000001" customHeight="1" outlineLevel="1">
      <c r="A495" s="6"/>
      <c r="B495" s="7"/>
      <c r="C495" s="7"/>
      <c r="D495" s="7"/>
      <c r="E495" s="8"/>
      <c r="F495" s="6"/>
      <c r="G495" s="15"/>
      <c r="H495" s="14"/>
      <c r="I495" s="1"/>
      <c r="J495" s="1"/>
      <c r="K495" s="1"/>
      <c r="L495" s="1"/>
    </row>
    <row r="496" spans="1:12" s="12" customFormat="1" ht="20.100000000000001" customHeight="1" outlineLevel="1">
      <c r="A496" s="6"/>
      <c r="B496" s="7"/>
      <c r="C496" s="7"/>
      <c r="D496" s="7"/>
      <c r="E496" s="8"/>
      <c r="F496" s="6"/>
      <c r="G496" s="15"/>
      <c r="H496" s="14"/>
      <c r="I496" s="1"/>
      <c r="J496" s="1"/>
      <c r="K496" s="1"/>
      <c r="L496" s="1"/>
    </row>
    <row r="497" spans="1:15" s="12" customFormat="1" ht="20.100000000000001" customHeight="1" outlineLevel="1">
      <c r="A497" s="6"/>
      <c r="B497" s="7"/>
      <c r="C497" s="7"/>
      <c r="D497" s="7"/>
      <c r="E497" s="8"/>
      <c r="F497" s="6"/>
      <c r="G497" s="15"/>
      <c r="H497" s="14"/>
      <c r="I497" s="1"/>
      <c r="J497" s="1"/>
      <c r="K497" s="1"/>
      <c r="L497" s="1"/>
    </row>
    <row r="498" spans="1:15" s="12" customFormat="1" ht="20.100000000000001" customHeight="1" outlineLevel="1">
      <c r="A498" s="6"/>
      <c r="B498" s="7"/>
      <c r="C498" s="7"/>
      <c r="D498" s="7"/>
      <c r="E498" s="8"/>
      <c r="F498" s="6"/>
      <c r="G498" s="15"/>
      <c r="H498" s="14"/>
      <c r="I498" s="1"/>
      <c r="J498" s="1"/>
      <c r="K498" s="1"/>
      <c r="L498" s="1"/>
    </row>
    <row r="499" spans="1:15" s="12" customFormat="1" ht="30" customHeight="1" outlineLevel="1">
      <c r="A499" s="6"/>
      <c r="B499" s="7"/>
      <c r="C499" s="7"/>
      <c r="D499" s="7"/>
      <c r="E499" s="8"/>
      <c r="F499" s="6"/>
      <c r="G499" s="15"/>
      <c r="H499" s="14"/>
      <c r="I499" s="1"/>
      <c r="J499" s="1"/>
      <c r="K499" s="1"/>
      <c r="L499" s="1"/>
    </row>
    <row r="500" spans="1:15" s="12" customFormat="1" ht="20.100000000000001" customHeight="1" outlineLevel="1">
      <c r="A500" s="6"/>
      <c r="B500" s="7"/>
      <c r="C500" s="7"/>
      <c r="D500" s="7"/>
      <c r="E500" s="8"/>
      <c r="F500" s="6"/>
      <c r="G500" s="15"/>
      <c r="H500" s="14"/>
      <c r="I500" s="1"/>
      <c r="J500" s="1"/>
      <c r="K500" s="1"/>
      <c r="L500" s="1"/>
    </row>
    <row r="501" spans="1:15" ht="20.100000000000001" customHeight="1" outlineLevel="1"/>
    <row r="502" spans="1:15" ht="20.100000000000001" customHeight="1"/>
    <row r="503" spans="1:15" ht="20.100000000000001" customHeight="1"/>
    <row r="504" spans="1:15" ht="30" customHeight="1" outlineLevel="1"/>
    <row r="505" spans="1:15" ht="20.100000000000001" customHeight="1" outlineLevel="1"/>
    <row r="506" spans="1:15" ht="27.75" customHeight="1" outlineLevel="1"/>
    <row r="507" spans="1:15" ht="20.100000000000001" customHeight="1" outlineLevel="1"/>
    <row r="508" spans="1:15" ht="20.100000000000001" customHeight="1" outlineLevel="1"/>
    <row r="509" spans="1:15" ht="20.100000000000001" customHeight="1" outlineLevel="1"/>
    <row r="510" spans="1:15" ht="20.100000000000001" customHeight="1" outlineLevel="1"/>
    <row r="511" spans="1:15" s="6" customFormat="1" ht="20.100000000000001" customHeight="1" outlineLevel="1">
      <c r="B511" s="7"/>
      <c r="C511" s="7"/>
      <c r="D511" s="7"/>
      <c r="E511" s="8"/>
      <c r="G511" s="15"/>
      <c r="H511" s="14"/>
      <c r="I511" s="1"/>
      <c r="J511" s="1"/>
      <c r="K511" s="1"/>
      <c r="L511" s="1"/>
      <c r="M511" s="1"/>
      <c r="N511" s="1"/>
      <c r="O511" s="1"/>
    </row>
    <row r="512" spans="1:15" s="6" customFormat="1" ht="20.100000000000001" customHeight="1" outlineLevel="1">
      <c r="B512" s="7"/>
      <c r="C512" s="7"/>
      <c r="D512" s="7"/>
      <c r="E512" s="8"/>
      <c r="G512" s="15"/>
      <c r="H512" s="14"/>
      <c r="I512" s="1"/>
      <c r="J512" s="1"/>
      <c r="K512" s="1"/>
      <c r="L512" s="1"/>
      <c r="M512" s="1"/>
      <c r="N512" s="1"/>
      <c r="O512" s="1"/>
    </row>
    <row r="513" spans="2:15" s="6" customFormat="1" ht="20.100000000000001" customHeight="1" outlineLevel="1">
      <c r="B513" s="7"/>
      <c r="C513" s="7"/>
      <c r="D513" s="7"/>
      <c r="E513" s="8"/>
      <c r="G513" s="15"/>
      <c r="H513" s="14"/>
      <c r="I513" s="1"/>
      <c r="J513" s="1"/>
      <c r="K513" s="1"/>
      <c r="L513" s="1"/>
      <c r="M513" s="1"/>
      <c r="N513" s="1"/>
      <c r="O513" s="1"/>
    </row>
    <row r="514" spans="2:15" s="6" customFormat="1" ht="20.100000000000001" customHeight="1" outlineLevel="1">
      <c r="B514" s="7"/>
      <c r="C514" s="7"/>
      <c r="D514" s="7"/>
      <c r="E514" s="8"/>
      <c r="G514" s="15"/>
      <c r="H514" s="14"/>
      <c r="I514" s="1"/>
      <c r="J514" s="1"/>
      <c r="K514" s="1"/>
      <c r="L514" s="1"/>
      <c r="M514" s="1"/>
      <c r="N514" s="1"/>
      <c r="O514" s="1"/>
    </row>
    <row r="515" spans="2:15" s="6" customFormat="1" ht="20.100000000000001" customHeight="1" outlineLevel="1">
      <c r="B515" s="7"/>
      <c r="C515" s="7"/>
      <c r="D515" s="7"/>
      <c r="E515" s="8"/>
      <c r="G515" s="15"/>
      <c r="H515" s="14"/>
      <c r="I515" s="1"/>
      <c r="J515" s="1"/>
      <c r="K515" s="1"/>
      <c r="L515" s="1"/>
      <c r="M515" s="1"/>
      <c r="N515" s="1"/>
      <c r="O515" s="1"/>
    </row>
    <row r="516" spans="2:15" s="6" customFormat="1" ht="20.100000000000001" customHeight="1" outlineLevel="1">
      <c r="B516" s="7"/>
      <c r="C516" s="7"/>
      <c r="D516" s="7"/>
      <c r="E516" s="8"/>
      <c r="G516" s="15"/>
      <c r="H516" s="14"/>
      <c r="I516" s="1"/>
      <c r="J516" s="1"/>
      <c r="K516" s="1"/>
      <c r="L516" s="1"/>
      <c r="M516" s="1"/>
      <c r="N516" s="1"/>
      <c r="O516" s="1"/>
    </row>
    <row r="517" spans="2:15" s="6" customFormat="1" ht="20.100000000000001" customHeight="1" outlineLevel="1">
      <c r="B517" s="7"/>
      <c r="C517" s="7"/>
      <c r="D517" s="7"/>
      <c r="E517" s="8"/>
      <c r="G517" s="15"/>
      <c r="H517" s="14"/>
      <c r="I517" s="1"/>
      <c r="J517" s="1"/>
      <c r="K517" s="1"/>
      <c r="L517" s="1"/>
      <c r="M517" s="1"/>
      <c r="N517" s="1"/>
      <c r="O517" s="1"/>
    </row>
    <row r="518" spans="2:15" s="6" customFormat="1" ht="30" customHeight="1" outlineLevel="1">
      <c r="B518" s="7"/>
      <c r="C518" s="7"/>
      <c r="D518" s="7"/>
      <c r="E518" s="8"/>
      <c r="G518" s="15"/>
      <c r="H518" s="14"/>
      <c r="I518" s="1"/>
      <c r="J518" s="1"/>
      <c r="K518" s="1"/>
      <c r="L518" s="1"/>
      <c r="M518" s="1"/>
      <c r="N518" s="1"/>
      <c r="O518" s="1"/>
    </row>
    <row r="519" spans="2:15" s="6" customFormat="1" ht="20.100000000000001" customHeight="1" outlineLevel="1">
      <c r="B519" s="7"/>
      <c r="C519" s="7"/>
      <c r="D519" s="7"/>
      <c r="E519" s="8"/>
      <c r="G519" s="15"/>
      <c r="H519" s="14"/>
      <c r="I519" s="1"/>
      <c r="J519" s="1"/>
      <c r="K519" s="1"/>
      <c r="L519" s="1"/>
      <c r="M519" s="1"/>
      <c r="N519" s="1"/>
      <c r="O519" s="1"/>
    </row>
    <row r="520" spans="2:15" s="6" customFormat="1" ht="20.100000000000001" customHeight="1" outlineLevel="1">
      <c r="B520" s="7"/>
      <c r="C520" s="7"/>
      <c r="D520" s="7"/>
      <c r="E520" s="8"/>
      <c r="G520" s="15"/>
      <c r="H520" s="14"/>
      <c r="I520" s="1"/>
      <c r="J520" s="1"/>
      <c r="K520" s="1"/>
      <c r="L520" s="1"/>
      <c r="M520" s="1"/>
      <c r="N520" s="1"/>
      <c r="O520" s="1"/>
    </row>
    <row r="521" spans="2:15" s="6" customFormat="1" ht="20.100000000000001" customHeight="1">
      <c r="B521" s="7"/>
      <c r="C521" s="7"/>
      <c r="D521" s="7"/>
      <c r="E521" s="8"/>
      <c r="G521" s="15"/>
      <c r="H521" s="14"/>
      <c r="I521" s="1"/>
      <c r="J521" s="1"/>
      <c r="K521" s="1"/>
      <c r="L521" s="1"/>
      <c r="M521" s="1"/>
      <c r="N521" s="1"/>
      <c r="O521" s="1"/>
    </row>
    <row r="522" spans="2:15" s="6" customFormat="1" ht="20.100000000000001" customHeight="1">
      <c r="B522" s="7"/>
      <c r="C522" s="7"/>
      <c r="D522" s="7"/>
      <c r="E522" s="8"/>
      <c r="G522" s="15"/>
      <c r="H522" s="14"/>
      <c r="I522" s="1"/>
      <c r="J522" s="1"/>
      <c r="K522" s="1"/>
      <c r="L522" s="1"/>
      <c r="M522" s="1"/>
      <c r="N522" s="1"/>
      <c r="O522" s="1"/>
    </row>
    <row r="523" spans="2:15" s="6" customFormat="1" ht="20.100000000000001" customHeight="1" outlineLevel="1">
      <c r="B523" s="7"/>
      <c r="C523" s="7"/>
      <c r="D523" s="7"/>
      <c r="E523" s="8"/>
      <c r="G523" s="15"/>
      <c r="H523" s="14"/>
      <c r="I523" s="1"/>
      <c r="J523" s="1"/>
      <c r="K523" s="1"/>
      <c r="L523" s="1"/>
      <c r="M523" s="1"/>
      <c r="N523" s="1"/>
      <c r="O523" s="1"/>
    </row>
    <row r="524" spans="2:15" s="6" customFormat="1" ht="20.100000000000001" customHeight="1" outlineLevel="1">
      <c r="B524" s="7"/>
      <c r="C524" s="7"/>
      <c r="D524" s="7"/>
      <c r="E524" s="8"/>
      <c r="G524" s="15"/>
      <c r="H524" s="14"/>
      <c r="I524" s="1"/>
      <c r="J524" s="1"/>
      <c r="K524" s="1"/>
      <c r="L524" s="1"/>
      <c r="M524" s="1"/>
      <c r="N524" s="1"/>
      <c r="O524" s="1"/>
    </row>
    <row r="525" spans="2:15" s="6" customFormat="1" ht="20.100000000000001" customHeight="1">
      <c r="B525" s="7"/>
      <c r="C525" s="7"/>
      <c r="D525" s="7"/>
      <c r="E525" s="8"/>
      <c r="G525" s="15"/>
      <c r="H525" s="14"/>
      <c r="I525" s="1"/>
      <c r="J525" s="1"/>
      <c r="K525" s="1"/>
      <c r="L525" s="1"/>
      <c r="M525" s="1"/>
      <c r="N525" s="1"/>
      <c r="O525" s="1"/>
    </row>
    <row r="526" spans="2:15" s="6" customFormat="1" ht="20.100000000000001" customHeight="1">
      <c r="B526" s="7"/>
      <c r="C526" s="7"/>
      <c r="D526" s="7"/>
      <c r="E526" s="8"/>
      <c r="G526" s="15"/>
      <c r="H526" s="14"/>
      <c r="I526" s="1"/>
      <c r="J526" s="1"/>
      <c r="K526" s="1"/>
      <c r="L526" s="1"/>
      <c r="M526" s="1"/>
      <c r="N526" s="1"/>
      <c r="O526" s="1"/>
    </row>
    <row r="527" spans="2:15" ht="20.100000000000001" customHeight="1" collapsed="1"/>
    <row r="528" spans="2:15" ht="20.100000000000001" customHeight="1"/>
    <row r="529" spans="1:12" s="14" customFormat="1">
      <c r="A529" s="6"/>
      <c r="B529" s="7"/>
      <c r="C529" s="7"/>
      <c r="D529" s="7"/>
      <c r="E529" s="8"/>
      <c r="F529" s="6"/>
      <c r="G529" s="15"/>
      <c r="I529" s="1"/>
      <c r="J529" s="1"/>
      <c r="K529" s="1"/>
      <c r="L529" s="1"/>
    </row>
    <row r="530" spans="1:12" ht="52.5" customHeight="1"/>
    <row r="533" spans="1:12">
      <c r="K533" s="24"/>
      <c r="L533" s="24"/>
    </row>
    <row r="534" spans="1:12">
      <c r="K534" s="24"/>
      <c r="L534" s="24"/>
    </row>
    <row r="551" spans="11:12">
      <c r="K551" s="14"/>
      <c r="L551" s="14"/>
    </row>
    <row r="554" spans="11:12">
      <c r="K554" s="14"/>
      <c r="L554" s="14"/>
    </row>
  </sheetData>
  <mergeCells count="33">
    <mergeCell ref="E90:J90"/>
    <mergeCell ref="H114:I114"/>
    <mergeCell ref="B102:I102"/>
    <mergeCell ref="B104:I104"/>
    <mergeCell ref="H113:I113"/>
    <mergeCell ref="B93:I93"/>
    <mergeCell ref="B95:D95"/>
    <mergeCell ref="E95:J95"/>
    <mergeCell ref="B98:I98"/>
    <mergeCell ref="B100:D100"/>
    <mergeCell ref="E100:J100"/>
    <mergeCell ref="B1:J3"/>
    <mergeCell ref="B12:D12"/>
    <mergeCell ref="E12:J12"/>
    <mergeCell ref="B14:I14"/>
    <mergeCell ref="B16:D16"/>
    <mergeCell ref="E16:J16"/>
    <mergeCell ref="C91:D91"/>
    <mergeCell ref="C70:D70"/>
    <mergeCell ref="C69:D69"/>
    <mergeCell ref="C35:D35"/>
    <mergeCell ref="C28:D28"/>
    <mergeCell ref="B52:I52"/>
    <mergeCell ref="B54:D54"/>
    <mergeCell ref="E54:J54"/>
    <mergeCell ref="B71:I71"/>
    <mergeCell ref="B73:D73"/>
    <mergeCell ref="E73:J73"/>
    <mergeCell ref="B82:I82"/>
    <mergeCell ref="B84:D84"/>
    <mergeCell ref="E84:J84"/>
    <mergeCell ref="B88:I88"/>
    <mergeCell ref="B90:D90"/>
  </mergeCells>
  <conditionalFormatting sqref="G85:G87 G91:G92">
    <cfRule type="cellIs" dxfId="12" priority="4" stopIfTrue="1" operator="equal">
      <formula>0</formula>
    </cfRule>
  </conditionalFormatting>
  <conditionalFormatting sqref="G10:I10">
    <cfRule type="cellIs" dxfId="11" priority="3" stopIfTrue="1" operator="equal">
      <formula>0</formula>
    </cfRule>
  </conditionalFormatting>
  <conditionalFormatting sqref="G96:G97">
    <cfRule type="cellIs" dxfId="10" priority="1" stopIfTrue="1" operator="equal">
      <formula>0</formula>
    </cfRule>
  </conditionalFormatting>
  <printOptions horizontalCentered="1" verticalCentered="1"/>
  <pageMargins left="0.27559055118110237" right="0.35433070866141736" top="0.19685039370078741" bottom="0.39370078740157483" header="0.35433070866141736" footer="0.19685039370078741"/>
  <pageSetup paperSize="9" scale="70" fitToHeight="0" orientation="landscape" r:id="rId1"/>
  <headerFooter scaleWithDoc="0" alignWithMargins="0">
    <oddFooter>&amp;R&amp;"Times New Roman,Normal"&amp;10Página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2700-7E63-48F8-8D2C-B68D7FD26B14}">
  <sheetPr>
    <pageSetUpPr fitToPage="1"/>
  </sheetPr>
  <dimension ref="A1:L505"/>
  <sheetViews>
    <sheetView showGridLines="0" view="pageBreakPreview" topLeftCell="A37" zoomScaleNormal="80" zoomScaleSheetLayoutView="100" workbookViewId="0">
      <selection activeCell="M53" sqref="K48:M53"/>
    </sheetView>
  </sheetViews>
  <sheetFormatPr defaultRowHeight="12.75" outlineLevelRow="1"/>
  <cols>
    <col min="1" max="1" width="5.5" style="6" customWidth="1"/>
    <col min="2" max="2" width="8.625" style="7" customWidth="1"/>
    <col min="3" max="3" width="9.875" style="7" customWidth="1"/>
    <col min="4" max="4" width="9.375" style="7" customWidth="1"/>
    <col min="5" max="5" width="68.875" style="8" customWidth="1"/>
    <col min="6" max="6" width="7.25" style="6" customWidth="1"/>
    <col min="7" max="7" width="9.375" style="15" bestFit="1" customWidth="1"/>
    <col min="8" max="8" width="14.5" style="14" customWidth="1"/>
    <col min="9" max="9" width="18" style="1" customWidth="1"/>
    <col min="10" max="10" width="2.625" style="1" customWidth="1"/>
    <col min="11" max="16384" width="9" style="1"/>
  </cols>
  <sheetData>
    <row r="1" spans="1:10" ht="28.5" customHeight="1">
      <c r="A1" s="35"/>
      <c r="B1" s="185" t="s">
        <v>42</v>
      </c>
      <c r="C1" s="186"/>
      <c r="D1" s="186"/>
      <c r="E1" s="186"/>
      <c r="F1" s="186"/>
      <c r="G1" s="186"/>
      <c r="H1" s="186"/>
      <c r="I1" s="187"/>
    </row>
    <row r="2" spans="1:10" ht="12.75" customHeight="1">
      <c r="A2" s="4"/>
      <c r="B2" s="188"/>
      <c r="C2" s="189"/>
      <c r="D2" s="189"/>
      <c r="E2" s="189"/>
      <c r="F2" s="189"/>
      <c r="G2" s="189"/>
      <c r="H2" s="189"/>
      <c r="I2" s="190"/>
    </row>
    <row r="3" spans="1:10" ht="13.5" customHeight="1" thickBot="1">
      <c r="A3" s="4"/>
      <c r="B3" s="191"/>
      <c r="C3" s="192"/>
      <c r="D3" s="192"/>
      <c r="E3" s="192"/>
      <c r="F3" s="192"/>
      <c r="G3" s="192"/>
      <c r="H3" s="192"/>
      <c r="I3" s="193"/>
    </row>
    <row r="4" spans="1:10" ht="15" customHeight="1">
      <c r="B4" s="32" t="str">
        <f>Orçamento!B4</f>
        <v>OBRA: CAMPO DE VÔLEI DE AREIA E ESPAÇO DE FESTAS COBERTO</v>
      </c>
      <c r="C4" s="2"/>
      <c r="D4" s="2"/>
      <c r="E4" s="3"/>
      <c r="F4" s="25"/>
      <c r="G4" s="21"/>
      <c r="H4" s="20"/>
      <c r="I4" s="4"/>
    </row>
    <row r="5" spans="1:10" ht="15" customHeight="1">
      <c r="B5" s="32" t="str">
        <f>Orçamento!B5</f>
        <v>ENDEREÇO: AVENIDA 04 DE JULHO, CENTRO, CUNHATAÍ-SC</v>
      </c>
      <c r="C5" s="36"/>
      <c r="D5" s="2"/>
      <c r="E5" s="3"/>
      <c r="F5" s="25"/>
      <c r="I5" s="4"/>
    </row>
    <row r="6" spans="1:10" ht="15" customHeight="1">
      <c r="B6" s="32" t="str">
        <f>Orçamento!B6</f>
        <v>DATA: DEZEMBRO DE 2023</v>
      </c>
      <c r="C6" s="36"/>
      <c r="D6" s="11"/>
      <c r="E6" s="11"/>
      <c r="F6" s="11"/>
      <c r="G6" s="11"/>
      <c r="H6" s="11"/>
      <c r="I6" s="11"/>
    </row>
    <row r="7" spans="1:10" ht="15" customHeight="1">
      <c r="B7" s="34" t="s">
        <v>48</v>
      </c>
      <c r="C7" s="31"/>
      <c r="F7" s="124"/>
      <c r="G7" s="125"/>
      <c r="H7" s="16"/>
      <c r="I7" s="126"/>
    </row>
    <row r="8" spans="1:10" ht="6" customHeight="1" thickBot="1">
      <c r="A8" s="5"/>
      <c r="C8" s="11"/>
      <c r="E8" s="1"/>
      <c r="F8" s="11"/>
      <c r="G8" s="1"/>
      <c r="H8" s="29"/>
    </row>
    <row r="9" spans="1:10" ht="26.25" thickBot="1">
      <c r="A9" s="1"/>
      <c r="B9" s="22" t="s">
        <v>0</v>
      </c>
      <c r="C9" s="22" t="s">
        <v>1</v>
      </c>
      <c r="D9" s="22" t="s">
        <v>2</v>
      </c>
      <c r="E9" s="22" t="s">
        <v>3</v>
      </c>
      <c r="F9" s="22" t="s">
        <v>4</v>
      </c>
      <c r="G9" s="26" t="s">
        <v>5</v>
      </c>
      <c r="H9" s="52" t="s">
        <v>58</v>
      </c>
      <c r="I9" s="52" t="s">
        <v>59</v>
      </c>
    </row>
    <row r="10" spans="1:10" ht="6.95" customHeight="1">
      <c r="B10" s="38"/>
      <c r="C10" s="38"/>
      <c r="D10" s="38"/>
      <c r="E10" s="39"/>
      <c r="F10" s="38"/>
      <c r="G10" s="40"/>
      <c r="H10" s="41"/>
      <c r="I10" s="42"/>
    </row>
    <row r="11" spans="1:10" ht="38.25" customHeight="1">
      <c r="B11" s="211" t="s">
        <v>49</v>
      </c>
      <c r="C11" s="212"/>
      <c r="D11" s="213"/>
      <c r="E11" s="214" t="s">
        <v>137</v>
      </c>
      <c r="F11" s="215"/>
      <c r="G11" s="215"/>
      <c r="H11" s="215"/>
      <c r="I11" s="216"/>
    </row>
    <row r="12" spans="1:10" ht="25.5">
      <c r="B12" s="28" t="s">
        <v>17</v>
      </c>
      <c r="C12" s="59">
        <v>4777</v>
      </c>
      <c r="D12" s="136" t="s">
        <v>7</v>
      </c>
      <c r="E12" s="51" t="s">
        <v>138</v>
      </c>
      <c r="F12" s="28" t="s">
        <v>64</v>
      </c>
      <c r="G12" s="178">
        <v>12.98</v>
      </c>
      <c r="H12" s="50">
        <v>8.02</v>
      </c>
      <c r="I12" s="45">
        <f>TRUNC(G12*H12,2)</f>
        <v>104.09</v>
      </c>
      <c r="J12" s="47"/>
    </row>
    <row r="13" spans="1:10" outlineLevel="1">
      <c r="B13" s="28" t="s">
        <v>50</v>
      </c>
      <c r="C13" s="59">
        <v>10997</v>
      </c>
      <c r="D13" s="59" t="s">
        <v>7</v>
      </c>
      <c r="E13" s="128" t="s">
        <v>139</v>
      </c>
      <c r="F13" s="28" t="s">
        <v>64</v>
      </c>
      <c r="G13" s="178">
        <v>0.23400000000000001</v>
      </c>
      <c r="H13" s="50">
        <v>62</v>
      </c>
      <c r="I13" s="45">
        <f t="shared" ref="I13:I17" si="0">TRUNC(G13*H13,2)</f>
        <v>14.5</v>
      </c>
    </row>
    <row r="14" spans="1:10" ht="25.5" outlineLevel="1">
      <c r="B14" s="28" t="s">
        <v>51</v>
      </c>
      <c r="C14" s="59">
        <v>40598</v>
      </c>
      <c r="D14" s="127" t="s">
        <v>7</v>
      </c>
      <c r="E14" s="51" t="s">
        <v>266</v>
      </c>
      <c r="F14" s="28" t="s">
        <v>64</v>
      </c>
      <c r="G14" s="178">
        <v>41.04</v>
      </c>
      <c r="H14" s="50">
        <v>8.4499999999999993</v>
      </c>
      <c r="I14" s="45">
        <f t="shared" si="0"/>
        <v>346.78</v>
      </c>
    </row>
    <row r="15" spans="1:10" outlineLevel="1">
      <c r="B15" s="28" t="s">
        <v>52</v>
      </c>
      <c r="C15" s="59">
        <v>88278</v>
      </c>
      <c r="D15" s="127" t="s">
        <v>7</v>
      </c>
      <c r="E15" s="51" t="s">
        <v>140</v>
      </c>
      <c r="F15" s="28" t="s">
        <v>141</v>
      </c>
      <c r="G15" s="178">
        <v>24</v>
      </c>
      <c r="H15" s="50">
        <v>21.35</v>
      </c>
      <c r="I15" s="45">
        <f t="shared" si="0"/>
        <v>512.4</v>
      </c>
    </row>
    <row r="16" spans="1:10" outlineLevel="1">
      <c r="B16" s="28" t="s">
        <v>53</v>
      </c>
      <c r="C16" s="136">
        <v>88316</v>
      </c>
      <c r="D16" s="136" t="s">
        <v>7</v>
      </c>
      <c r="E16" s="51" t="s">
        <v>56</v>
      </c>
      <c r="F16" s="28" t="s">
        <v>141</v>
      </c>
      <c r="G16" s="178">
        <v>12</v>
      </c>
      <c r="H16" s="50">
        <v>19.68</v>
      </c>
      <c r="I16" s="45">
        <f t="shared" si="0"/>
        <v>236.16</v>
      </c>
    </row>
    <row r="17" spans="1:11" outlineLevel="1">
      <c r="B17" s="28" t="s">
        <v>54</v>
      </c>
      <c r="C17" s="59"/>
      <c r="D17" s="127"/>
      <c r="E17" s="51" t="s">
        <v>142</v>
      </c>
      <c r="F17" s="28" t="s">
        <v>131</v>
      </c>
      <c r="G17" s="178">
        <v>1</v>
      </c>
      <c r="H17" s="50">
        <v>187.5</v>
      </c>
      <c r="I17" s="45">
        <f t="shared" si="0"/>
        <v>187.5</v>
      </c>
    </row>
    <row r="18" spans="1:11" outlineLevel="1">
      <c r="B18" s="210" t="s">
        <v>55</v>
      </c>
      <c r="C18" s="210"/>
      <c r="D18" s="210"/>
      <c r="E18" s="210"/>
      <c r="F18" s="210"/>
      <c r="G18" s="210"/>
      <c r="H18" s="210"/>
      <c r="I18" s="129">
        <f>SUM(I12:I17)</f>
        <v>1401.43</v>
      </c>
      <c r="K18" s="68"/>
    </row>
    <row r="19" spans="1:11" outlineLevel="1">
      <c r="A19" s="43"/>
      <c r="B19" s="130"/>
      <c r="C19" s="130"/>
      <c r="D19" s="130"/>
      <c r="E19" s="130"/>
      <c r="F19" s="130"/>
      <c r="G19" s="130"/>
      <c r="H19" s="130"/>
      <c r="I19" s="131"/>
      <c r="K19" s="68"/>
    </row>
    <row r="20" spans="1:11" ht="49.5" customHeight="1" outlineLevel="1">
      <c r="A20" s="43"/>
      <c r="B20" s="208" t="s">
        <v>210</v>
      </c>
      <c r="C20" s="208"/>
      <c r="D20" s="208"/>
      <c r="E20" s="209" t="s">
        <v>168</v>
      </c>
      <c r="F20" s="209"/>
      <c r="G20" s="209"/>
      <c r="H20" s="209"/>
      <c r="I20" s="209"/>
      <c r="K20" s="68"/>
    </row>
    <row r="21" spans="1:11" ht="38.25" outlineLevel="1">
      <c r="A21" s="43"/>
      <c r="B21" s="28" t="s">
        <v>22</v>
      </c>
      <c r="C21" s="61">
        <v>103331</v>
      </c>
      <c r="D21" s="138" t="s">
        <v>77</v>
      </c>
      <c r="E21" s="139" t="s">
        <v>167</v>
      </c>
      <c r="F21" s="28" t="s">
        <v>78</v>
      </c>
      <c r="G21" s="140">
        <f>3.59+2.59+6.89+6.89</f>
        <v>19.96</v>
      </c>
      <c r="H21" s="50">
        <v>82.44</v>
      </c>
      <c r="I21" s="45">
        <f>TRUNC(G21*H21,2)</f>
        <v>1645.5</v>
      </c>
      <c r="K21" s="68"/>
    </row>
    <row r="22" spans="1:11" outlineLevel="1">
      <c r="A22" s="43"/>
      <c r="B22" s="28" t="s">
        <v>23</v>
      </c>
      <c r="C22" s="59">
        <v>34400</v>
      </c>
      <c r="D22" s="136" t="s">
        <v>47</v>
      </c>
      <c r="E22" s="51" t="s">
        <v>76</v>
      </c>
      <c r="F22" s="28" t="s">
        <v>81</v>
      </c>
      <c r="G22" s="137">
        <v>90</v>
      </c>
      <c r="H22" s="50">
        <v>2.89</v>
      </c>
      <c r="I22" s="45">
        <f t="shared" ref="I22:I31" si="1">TRUNC(G22*H22,2)</f>
        <v>260.10000000000002</v>
      </c>
      <c r="K22" s="68"/>
    </row>
    <row r="23" spans="1:11" ht="25.5" outlineLevel="1">
      <c r="A23" s="43"/>
      <c r="B23" s="28" t="s">
        <v>46</v>
      </c>
      <c r="C23" s="49">
        <v>87878</v>
      </c>
      <c r="D23" s="65" t="s">
        <v>7</v>
      </c>
      <c r="E23" s="51" t="s">
        <v>74</v>
      </c>
      <c r="F23" s="28" t="s">
        <v>30</v>
      </c>
      <c r="G23" s="140">
        <f>3.59+2.59+6.89+6.89</f>
        <v>19.96</v>
      </c>
      <c r="H23" s="50">
        <v>5.09</v>
      </c>
      <c r="I23" s="45">
        <f t="shared" ref="I23:I28" si="2">TRUNC(G23*H23,2)</f>
        <v>101.59</v>
      </c>
      <c r="K23" s="68"/>
    </row>
    <row r="24" spans="1:11" ht="38.25" outlineLevel="1">
      <c r="A24" s="43"/>
      <c r="B24" s="28" t="s">
        <v>89</v>
      </c>
      <c r="C24" s="49">
        <v>87529</v>
      </c>
      <c r="D24" s="65" t="s">
        <v>7</v>
      </c>
      <c r="E24" s="51" t="s">
        <v>85</v>
      </c>
      <c r="F24" s="28" t="s">
        <v>30</v>
      </c>
      <c r="G24" s="140">
        <f>3.59+2.59+6.89+6.89</f>
        <v>19.96</v>
      </c>
      <c r="H24" s="50">
        <v>44.41</v>
      </c>
      <c r="I24" s="45">
        <f t="shared" si="2"/>
        <v>886.42</v>
      </c>
      <c r="K24" s="68"/>
    </row>
    <row r="25" spans="1:11" ht="25.5" outlineLevel="1">
      <c r="A25" s="43"/>
      <c r="B25" s="28" t="s">
        <v>185</v>
      </c>
      <c r="C25" s="49">
        <v>88489</v>
      </c>
      <c r="D25" s="65" t="s">
        <v>7</v>
      </c>
      <c r="E25" s="51" t="s">
        <v>65</v>
      </c>
      <c r="F25" s="28" t="s">
        <v>30</v>
      </c>
      <c r="G25" s="140">
        <f>3.59+2.59+6.89+6.89</f>
        <v>19.96</v>
      </c>
      <c r="H25" s="50">
        <v>13.02</v>
      </c>
      <c r="I25" s="45">
        <f t="shared" si="2"/>
        <v>259.87</v>
      </c>
      <c r="K25" s="68"/>
    </row>
    <row r="26" spans="1:11" ht="25.5" outlineLevel="1">
      <c r="A26" s="43"/>
      <c r="B26" s="28" t="s">
        <v>188</v>
      </c>
      <c r="C26" s="59">
        <v>11795</v>
      </c>
      <c r="D26" s="127" t="s">
        <v>7</v>
      </c>
      <c r="E26" s="51" t="s">
        <v>72</v>
      </c>
      <c r="F26" s="28" t="s">
        <v>30</v>
      </c>
      <c r="G26" s="137">
        <v>0.85</v>
      </c>
      <c r="H26" s="50">
        <v>724.52</v>
      </c>
      <c r="I26" s="45">
        <f>TRUNC(G26*H26,2)</f>
        <v>615.84</v>
      </c>
      <c r="K26" s="68"/>
    </row>
    <row r="27" spans="1:11" ht="15" customHeight="1" outlineLevel="1">
      <c r="A27" s="43"/>
      <c r="B27" s="28" t="s">
        <v>190</v>
      </c>
      <c r="C27" s="59">
        <v>4823</v>
      </c>
      <c r="D27" s="127" t="s">
        <v>47</v>
      </c>
      <c r="E27" s="51" t="s">
        <v>71</v>
      </c>
      <c r="F27" s="28" t="s">
        <v>73</v>
      </c>
      <c r="G27" s="137">
        <v>1.2</v>
      </c>
      <c r="H27" s="50">
        <v>51.08</v>
      </c>
      <c r="I27" s="45">
        <f t="shared" ref="I27" si="3">TRUNC(G27*H27,2)</f>
        <v>61.29</v>
      </c>
      <c r="K27" s="68"/>
    </row>
    <row r="28" spans="1:11" ht="25.5" outlineLevel="1">
      <c r="A28" s="43"/>
      <c r="B28" s="28" t="s">
        <v>193</v>
      </c>
      <c r="C28" s="59">
        <v>94970</v>
      </c>
      <c r="D28" s="28" t="s">
        <v>7</v>
      </c>
      <c r="E28" s="51" t="s">
        <v>126</v>
      </c>
      <c r="F28" s="28" t="s">
        <v>30</v>
      </c>
      <c r="G28" s="120">
        <v>0.4</v>
      </c>
      <c r="H28" s="50">
        <v>637.91</v>
      </c>
      <c r="I28" s="45">
        <f t="shared" si="2"/>
        <v>255.16</v>
      </c>
      <c r="K28" s="68"/>
    </row>
    <row r="29" spans="1:11" ht="15" customHeight="1" outlineLevel="1">
      <c r="A29" s="43"/>
      <c r="B29" s="28" t="s">
        <v>214</v>
      </c>
      <c r="C29" s="59"/>
      <c r="D29" s="136" t="s">
        <v>80</v>
      </c>
      <c r="E29" s="51" t="s">
        <v>79</v>
      </c>
      <c r="F29" s="28" t="s">
        <v>81</v>
      </c>
      <c r="G29" s="137">
        <v>1</v>
      </c>
      <c r="H29" s="50">
        <v>90</v>
      </c>
      <c r="I29" s="45">
        <f t="shared" si="1"/>
        <v>90</v>
      </c>
      <c r="K29" s="68"/>
    </row>
    <row r="30" spans="1:11" ht="15" customHeight="1" outlineLevel="1">
      <c r="A30" s="43"/>
      <c r="B30" s="28" t="s">
        <v>215</v>
      </c>
      <c r="C30" s="59">
        <v>88309</v>
      </c>
      <c r="D30" s="127" t="s">
        <v>7</v>
      </c>
      <c r="E30" s="51" t="s">
        <v>82</v>
      </c>
      <c r="F30" s="28" t="s">
        <v>60</v>
      </c>
      <c r="G30" s="137">
        <v>8</v>
      </c>
      <c r="H30" s="50">
        <v>24.61</v>
      </c>
      <c r="I30" s="45">
        <f>TRUNC(G30*H30,2)</f>
        <v>196.88</v>
      </c>
      <c r="K30" s="68"/>
    </row>
    <row r="31" spans="1:11" ht="15" customHeight="1" outlineLevel="1">
      <c r="A31" s="43"/>
      <c r="B31" s="28" t="s">
        <v>216</v>
      </c>
      <c r="C31" s="59">
        <v>88316</v>
      </c>
      <c r="D31" s="127" t="s">
        <v>7</v>
      </c>
      <c r="E31" s="51" t="s">
        <v>56</v>
      </c>
      <c r="F31" s="28" t="s">
        <v>60</v>
      </c>
      <c r="G31" s="137">
        <v>5</v>
      </c>
      <c r="H31" s="50">
        <v>19.68</v>
      </c>
      <c r="I31" s="45">
        <f t="shared" si="1"/>
        <v>98.4</v>
      </c>
      <c r="K31" s="68"/>
    </row>
    <row r="32" spans="1:11" ht="15" customHeight="1" outlineLevel="1">
      <c r="A32" s="43"/>
      <c r="B32" s="210" t="s">
        <v>55</v>
      </c>
      <c r="C32" s="210"/>
      <c r="D32" s="210"/>
      <c r="E32" s="210"/>
      <c r="F32" s="210"/>
      <c r="G32" s="210"/>
      <c r="H32" s="210"/>
      <c r="I32" s="129">
        <f>SUM(I21:I31)</f>
        <v>4471.0499999999993</v>
      </c>
      <c r="K32" s="68"/>
    </row>
    <row r="33" spans="1:11" ht="15" customHeight="1" outlineLevel="1">
      <c r="A33" s="43"/>
      <c r="B33" s="130"/>
      <c r="C33" s="130"/>
      <c r="D33" s="130"/>
      <c r="E33" s="130"/>
      <c r="F33" s="130"/>
      <c r="G33" s="130"/>
      <c r="H33" s="130"/>
      <c r="I33" s="131"/>
      <c r="K33" s="68"/>
    </row>
    <row r="34" spans="1:11" outlineLevel="1">
      <c r="A34" s="43"/>
      <c r="B34" s="208" t="s">
        <v>217</v>
      </c>
      <c r="C34" s="208"/>
      <c r="D34" s="208"/>
      <c r="E34" s="209" t="s">
        <v>223</v>
      </c>
      <c r="F34" s="209"/>
      <c r="G34" s="209"/>
      <c r="H34" s="209"/>
      <c r="I34" s="209"/>
      <c r="K34" s="68"/>
    </row>
    <row r="35" spans="1:11" outlineLevel="1">
      <c r="A35" s="43"/>
      <c r="B35" s="28" t="s">
        <v>62</v>
      </c>
      <c r="C35" s="61">
        <v>11002</v>
      </c>
      <c r="D35" s="138" t="s">
        <v>7</v>
      </c>
      <c r="E35" s="139" t="s">
        <v>218</v>
      </c>
      <c r="F35" s="28" t="s">
        <v>73</v>
      </c>
      <c r="G35" s="140">
        <v>7.0999999999999994E-2</v>
      </c>
      <c r="H35" s="50">
        <v>59.54</v>
      </c>
      <c r="I35" s="45">
        <f>TRUNC(G35*H35,2)</f>
        <v>4.22</v>
      </c>
      <c r="K35" s="68"/>
    </row>
    <row r="36" spans="1:11" ht="25.5" outlineLevel="1">
      <c r="A36" s="43"/>
      <c r="B36" s="28" t="s">
        <v>63</v>
      </c>
      <c r="C36" s="59">
        <v>11964</v>
      </c>
      <c r="D36" s="136" t="s">
        <v>7</v>
      </c>
      <c r="E36" s="51" t="s">
        <v>219</v>
      </c>
      <c r="F36" s="28" t="s">
        <v>4</v>
      </c>
      <c r="G36" s="137">
        <v>3.33</v>
      </c>
      <c r="H36" s="50">
        <v>2.81</v>
      </c>
      <c r="I36" s="45">
        <f t="shared" ref="I36:I38" si="4">TRUNC(G36*H36,2)</f>
        <v>9.35</v>
      </c>
      <c r="K36" s="68"/>
    </row>
    <row r="37" spans="1:11" ht="15" customHeight="1" outlineLevel="1">
      <c r="A37" s="43"/>
      <c r="B37" s="28" t="s">
        <v>199</v>
      </c>
      <c r="C37" s="49">
        <v>88251</v>
      </c>
      <c r="D37" s="65" t="s">
        <v>7</v>
      </c>
      <c r="E37" s="51" t="s">
        <v>220</v>
      </c>
      <c r="F37" s="28" t="s">
        <v>60</v>
      </c>
      <c r="G37" s="140">
        <v>1.37</v>
      </c>
      <c r="H37" s="50">
        <v>20.170000000000002</v>
      </c>
      <c r="I37" s="45">
        <f t="shared" si="4"/>
        <v>27.63</v>
      </c>
      <c r="K37" s="68"/>
    </row>
    <row r="38" spans="1:11" ht="15" customHeight="1" outlineLevel="1">
      <c r="A38" s="43"/>
      <c r="B38" s="28" t="s">
        <v>202</v>
      </c>
      <c r="C38" s="49">
        <v>88315</v>
      </c>
      <c r="D38" s="65" t="s">
        <v>7</v>
      </c>
      <c r="E38" s="51" t="s">
        <v>221</v>
      </c>
      <c r="F38" s="28" t="s">
        <v>60</v>
      </c>
      <c r="G38" s="140">
        <v>1.89</v>
      </c>
      <c r="H38" s="50">
        <v>24.44</v>
      </c>
      <c r="I38" s="45">
        <f t="shared" si="4"/>
        <v>46.19</v>
      </c>
      <c r="K38" s="68"/>
    </row>
    <row r="39" spans="1:11" ht="15" customHeight="1" outlineLevel="1">
      <c r="A39" s="43"/>
      <c r="B39" s="210" t="s">
        <v>55</v>
      </c>
      <c r="C39" s="210"/>
      <c r="D39" s="210"/>
      <c r="E39" s="210"/>
      <c r="F39" s="210"/>
      <c r="G39" s="210"/>
      <c r="H39" s="210"/>
      <c r="I39" s="129">
        <f>SUM(I35:I38)</f>
        <v>87.39</v>
      </c>
      <c r="K39" s="68"/>
    </row>
    <row r="40" spans="1:11" ht="15" customHeight="1" outlineLevel="1">
      <c r="A40" s="43"/>
      <c r="B40" s="130"/>
      <c r="C40" s="130"/>
      <c r="D40" s="130"/>
      <c r="E40" s="130"/>
      <c r="F40" s="130"/>
      <c r="G40" s="130"/>
      <c r="H40" s="130"/>
      <c r="I40" s="131"/>
      <c r="K40" s="68"/>
    </row>
    <row r="41" spans="1:11" ht="15" customHeight="1" outlineLevel="1">
      <c r="A41" s="43"/>
      <c r="B41" s="211" t="s">
        <v>227</v>
      </c>
      <c r="C41" s="212"/>
      <c r="D41" s="213"/>
      <c r="E41" s="214" t="s">
        <v>229</v>
      </c>
      <c r="F41" s="215"/>
      <c r="G41" s="215"/>
      <c r="H41" s="215"/>
      <c r="I41" s="216"/>
      <c r="K41" s="68"/>
    </row>
    <row r="42" spans="1:11" ht="25.5" outlineLevel="1">
      <c r="A42" s="43"/>
      <c r="B42" s="28" t="s">
        <v>160</v>
      </c>
      <c r="C42" s="61">
        <v>7568</v>
      </c>
      <c r="D42" s="138" t="s">
        <v>7</v>
      </c>
      <c r="E42" s="139" t="s">
        <v>224</v>
      </c>
      <c r="F42" s="28" t="s">
        <v>225</v>
      </c>
      <c r="G42" s="140">
        <v>3.27</v>
      </c>
      <c r="H42" s="50">
        <v>0.92</v>
      </c>
      <c r="I42" s="45">
        <f>TRUNC(G42*H42,2)</f>
        <v>3</v>
      </c>
      <c r="K42" s="68"/>
    </row>
    <row r="43" spans="1:11" outlineLevel="1">
      <c r="A43" s="43"/>
      <c r="B43" s="28" t="s">
        <v>161</v>
      </c>
      <c r="C43" s="61">
        <v>11002</v>
      </c>
      <c r="D43" s="138" t="s">
        <v>7</v>
      </c>
      <c r="E43" s="139" t="s">
        <v>218</v>
      </c>
      <c r="F43" s="28" t="s">
        <v>73</v>
      </c>
      <c r="G43" s="140">
        <v>7.0999999999999994E-2</v>
      </c>
      <c r="H43" s="50">
        <v>59.54</v>
      </c>
      <c r="I43" s="45">
        <f t="shared" ref="I43:I45" si="5">TRUNC(G43*H43,2)</f>
        <v>4.22</v>
      </c>
      <c r="K43" s="68"/>
    </row>
    <row r="44" spans="1:11" ht="15" customHeight="1" outlineLevel="1">
      <c r="A44" s="43"/>
      <c r="B44" s="28" t="s">
        <v>162</v>
      </c>
      <c r="C44" s="49">
        <v>88251</v>
      </c>
      <c r="D44" s="65" t="s">
        <v>7</v>
      </c>
      <c r="E44" s="51" t="s">
        <v>220</v>
      </c>
      <c r="F44" s="28" t="s">
        <v>60</v>
      </c>
      <c r="G44" s="140">
        <v>0.35</v>
      </c>
      <c r="H44" s="50">
        <v>20.170000000000002</v>
      </c>
      <c r="I44" s="45">
        <f t="shared" si="5"/>
        <v>7.05</v>
      </c>
      <c r="K44" s="68"/>
    </row>
    <row r="45" spans="1:11" ht="15" customHeight="1" outlineLevel="1">
      <c r="A45" s="43"/>
      <c r="B45" s="28" t="s">
        <v>228</v>
      </c>
      <c r="C45" s="49">
        <v>88315</v>
      </c>
      <c r="D45" s="65" t="s">
        <v>7</v>
      </c>
      <c r="E45" s="51" t="s">
        <v>221</v>
      </c>
      <c r="F45" s="28" t="s">
        <v>60</v>
      </c>
      <c r="G45" s="140">
        <v>0.5</v>
      </c>
      <c r="H45" s="50">
        <v>24.44</v>
      </c>
      <c r="I45" s="45">
        <f t="shared" si="5"/>
        <v>12.22</v>
      </c>
      <c r="K45" s="68"/>
    </row>
    <row r="46" spans="1:11" ht="15" customHeight="1" outlineLevel="1">
      <c r="A46" s="43"/>
      <c r="B46" s="200" t="s">
        <v>55</v>
      </c>
      <c r="C46" s="201"/>
      <c r="D46" s="201"/>
      <c r="E46" s="201"/>
      <c r="F46" s="201"/>
      <c r="G46" s="201"/>
      <c r="H46" s="202"/>
      <c r="I46" s="129">
        <f>SUM(I42:I45)</f>
        <v>26.490000000000002</v>
      </c>
      <c r="K46" s="68"/>
    </row>
    <row r="47" spans="1:11" ht="15" customHeight="1" outlineLevel="1">
      <c r="A47" s="43"/>
      <c r="B47" s="130"/>
      <c r="C47" s="130"/>
      <c r="D47" s="130"/>
      <c r="E47" s="130"/>
      <c r="F47" s="130"/>
      <c r="G47" s="130"/>
      <c r="H47" s="130"/>
      <c r="I47" s="131"/>
      <c r="K47" s="68"/>
    </row>
    <row r="48" spans="1:11" ht="72.75" customHeight="1" outlineLevel="1">
      <c r="A48" s="43"/>
      <c r="B48" s="208" t="s">
        <v>75</v>
      </c>
      <c r="C48" s="208"/>
      <c r="D48" s="208"/>
      <c r="E48" s="209" t="s">
        <v>235</v>
      </c>
      <c r="F48" s="209"/>
      <c r="G48" s="209"/>
      <c r="H48" s="209"/>
      <c r="I48" s="209"/>
    </row>
    <row r="49" spans="1:11" ht="25.5" outlineLevel="1">
      <c r="A49" s="43"/>
      <c r="B49" s="28" t="s">
        <v>86</v>
      </c>
      <c r="C49" s="28">
        <v>7693</v>
      </c>
      <c r="D49" s="28" t="s">
        <v>47</v>
      </c>
      <c r="E49" s="51" t="s">
        <v>120</v>
      </c>
      <c r="F49" s="28" t="s">
        <v>222</v>
      </c>
      <c r="G49" s="164">
        <v>16.2</v>
      </c>
      <c r="H49" s="164">
        <v>135.91999999999999</v>
      </c>
      <c r="I49" s="165">
        <f>G49*H49</f>
        <v>2201.9039999999995</v>
      </c>
    </row>
    <row r="50" spans="1:11" ht="25.5" outlineLevel="1">
      <c r="A50" s="43"/>
      <c r="B50" s="28" t="s">
        <v>87</v>
      </c>
      <c r="C50" s="28">
        <v>7696</v>
      </c>
      <c r="D50" s="28" t="s">
        <v>47</v>
      </c>
      <c r="E50" s="51" t="s">
        <v>233</v>
      </c>
      <c r="F50" s="28" t="s">
        <v>222</v>
      </c>
      <c r="G50" s="164">
        <v>85.05</v>
      </c>
      <c r="H50" s="165">
        <v>59.1</v>
      </c>
      <c r="I50" s="165">
        <f t="shared" ref="I50:I55" si="6">G50*H50</f>
        <v>5026.4549999999999</v>
      </c>
    </row>
    <row r="51" spans="1:11" ht="25.5" outlineLevel="1">
      <c r="A51" s="43"/>
      <c r="B51" s="28" t="s">
        <v>90</v>
      </c>
      <c r="C51" s="28">
        <v>7696</v>
      </c>
      <c r="D51" s="28" t="s">
        <v>47</v>
      </c>
      <c r="E51" s="51" t="s">
        <v>234</v>
      </c>
      <c r="F51" s="28" t="s">
        <v>222</v>
      </c>
      <c r="G51" s="164">
        <v>167.15</v>
      </c>
      <c r="H51" s="165">
        <v>59.1</v>
      </c>
      <c r="I51" s="165">
        <f t="shared" si="6"/>
        <v>9878.5650000000005</v>
      </c>
    </row>
    <row r="52" spans="1:11" ht="38.25" outlineLevel="1">
      <c r="A52" s="43"/>
      <c r="B52" s="28"/>
      <c r="C52" s="28">
        <v>100723</v>
      </c>
      <c r="D52" s="28" t="s">
        <v>7</v>
      </c>
      <c r="E52" s="139" t="s">
        <v>236</v>
      </c>
      <c r="F52" s="28" t="s">
        <v>78</v>
      </c>
      <c r="G52" s="165">
        <v>200</v>
      </c>
      <c r="H52" s="164">
        <v>11.17</v>
      </c>
      <c r="I52" s="165">
        <f t="shared" si="6"/>
        <v>2234</v>
      </c>
    </row>
    <row r="53" spans="1:11" ht="15" customHeight="1" outlineLevel="1">
      <c r="A53" s="43"/>
      <c r="B53" s="28" t="s">
        <v>91</v>
      </c>
      <c r="C53" s="61">
        <v>10997</v>
      </c>
      <c r="D53" s="138" t="s">
        <v>7</v>
      </c>
      <c r="E53" s="139" t="s">
        <v>139</v>
      </c>
      <c r="F53" s="28" t="s">
        <v>73</v>
      </c>
      <c r="G53" s="140">
        <v>4</v>
      </c>
      <c r="H53" s="50">
        <v>62</v>
      </c>
      <c r="I53" s="165">
        <f t="shared" si="6"/>
        <v>248</v>
      </c>
    </row>
    <row r="54" spans="1:11" ht="15" customHeight="1" outlineLevel="1">
      <c r="A54" s="43"/>
      <c r="B54" s="28" t="s">
        <v>92</v>
      </c>
      <c r="C54" s="49">
        <v>88251</v>
      </c>
      <c r="D54" s="65" t="s">
        <v>7</v>
      </c>
      <c r="E54" s="51" t="s">
        <v>220</v>
      </c>
      <c r="F54" s="28" t="s">
        <v>60</v>
      </c>
      <c r="G54" s="140">
        <v>100</v>
      </c>
      <c r="H54" s="50">
        <v>20.170000000000002</v>
      </c>
      <c r="I54" s="165">
        <f t="shared" si="6"/>
        <v>2017.0000000000002</v>
      </c>
      <c r="K54" s="68"/>
    </row>
    <row r="55" spans="1:11" ht="15" customHeight="1" outlineLevel="1">
      <c r="A55" s="43"/>
      <c r="B55" s="28" t="s">
        <v>93</v>
      </c>
      <c r="C55" s="49">
        <v>88315</v>
      </c>
      <c r="D55" s="65" t="s">
        <v>7</v>
      </c>
      <c r="E55" s="51" t="s">
        <v>221</v>
      </c>
      <c r="F55" s="28" t="s">
        <v>60</v>
      </c>
      <c r="G55" s="140">
        <v>168</v>
      </c>
      <c r="H55" s="50">
        <v>24.44</v>
      </c>
      <c r="I55" s="165">
        <f t="shared" si="6"/>
        <v>4105.92</v>
      </c>
      <c r="K55" s="68"/>
    </row>
    <row r="56" spans="1:11" ht="15" customHeight="1" outlineLevel="1">
      <c r="A56" s="43"/>
      <c r="B56" s="210" t="s">
        <v>55</v>
      </c>
      <c r="C56" s="210"/>
      <c r="D56" s="210"/>
      <c r="E56" s="210"/>
      <c r="F56" s="210"/>
      <c r="G56" s="210"/>
      <c r="H56" s="210"/>
      <c r="I56" s="129">
        <f>SUM(I49:I55)</f>
        <v>25711.843999999997</v>
      </c>
      <c r="K56" s="68"/>
    </row>
    <row r="57" spans="1:11" ht="17.25" customHeight="1" outlineLevel="1">
      <c r="A57" s="43"/>
      <c r="B57" s="130"/>
      <c r="C57" s="130"/>
      <c r="D57" s="130"/>
      <c r="E57" s="130"/>
      <c r="F57" s="130"/>
      <c r="G57" s="130"/>
      <c r="H57" s="130"/>
      <c r="I57" s="131"/>
      <c r="K57" s="68"/>
    </row>
    <row r="58" spans="1:11" ht="15" customHeight="1" outlineLevel="1">
      <c r="B58" s="75" t="str">
        <f>Orçamento!B105</f>
        <v xml:space="preserve">Cunhataí/SC, 05 de dezembro de 2023. </v>
      </c>
      <c r="C58" s="71"/>
      <c r="D58" s="71"/>
      <c r="E58" s="71"/>
      <c r="F58" s="71"/>
      <c r="G58" s="71"/>
      <c r="H58" s="71"/>
      <c r="I58" s="71"/>
      <c r="K58" s="68"/>
    </row>
    <row r="59" spans="1:11" ht="15" customHeight="1" outlineLevel="1">
      <c r="B59" s="75"/>
      <c r="C59" s="71"/>
      <c r="D59" s="71"/>
      <c r="E59" s="71"/>
      <c r="F59" s="71"/>
      <c r="G59" s="71"/>
      <c r="H59" s="71"/>
      <c r="I59" s="71"/>
      <c r="K59" s="68"/>
    </row>
    <row r="60" spans="1:11" ht="15" customHeight="1" outlineLevel="1">
      <c r="B60" s="75"/>
      <c r="C60" s="71"/>
      <c r="D60" s="71"/>
      <c r="E60" s="71"/>
      <c r="F60" s="71"/>
      <c r="G60" s="71"/>
      <c r="H60" s="71"/>
      <c r="I60" s="71"/>
      <c r="K60" s="68"/>
    </row>
    <row r="61" spans="1:11" ht="15" customHeight="1" outlineLevel="1">
      <c r="B61" s="71"/>
      <c r="C61" s="71"/>
      <c r="D61" s="71"/>
      <c r="E61" s="71"/>
      <c r="F61" s="71"/>
      <c r="G61" s="71"/>
      <c r="H61" s="71"/>
      <c r="I61" s="71"/>
    </row>
    <row r="62" spans="1:11" s="44" customFormat="1" outlineLevel="1">
      <c r="A62" s="6"/>
      <c r="B62" s="7"/>
      <c r="C62" s="7"/>
      <c r="D62" s="7"/>
      <c r="E62" s="8"/>
      <c r="F62" s="6"/>
      <c r="G62" s="17"/>
      <c r="H62" s="16"/>
      <c r="I62" s="11"/>
    </row>
    <row r="63" spans="1:11" ht="15" outlineLevel="1">
      <c r="B63" s="33" t="s">
        <v>45</v>
      </c>
      <c r="F63" s="56" t="s">
        <v>57</v>
      </c>
      <c r="G63" s="7"/>
      <c r="H63" s="8"/>
    </row>
    <row r="64" spans="1:11" s="44" customFormat="1" ht="17.25" outlineLevel="1">
      <c r="A64" s="6"/>
      <c r="B64" s="33"/>
      <c r="C64" s="7"/>
      <c r="D64" s="73" t="s">
        <v>38</v>
      </c>
      <c r="E64" s="7"/>
      <c r="F64" s="31"/>
      <c r="G64" s="7"/>
      <c r="H64" s="145" t="str">
        <f>Orçamento!H113:I113</f>
        <v>LUCIANO FRANZ</v>
      </c>
      <c r="I64" s="1"/>
    </row>
    <row r="65" spans="1:10" s="44" customFormat="1" outlineLevel="1">
      <c r="A65" s="6"/>
      <c r="B65" s="7"/>
      <c r="C65" s="7"/>
      <c r="D65" s="7"/>
      <c r="E65" s="8"/>
      <c r="F65" s="6"/>
      <c r="G65" s="111"/>
      <c r="H65" s="57" t="str">
        <f>Orçamento!H114:I114</f>
        <v xml:space="preserve">Prefeito Municipal de Cunhataí-SC
</v>
      </c>
      <c r="I65" s="54"/>
    </row>
    <row r="66" spans="1:10" outlineLevel="1">
      <c r="A66" s="43"/>
    </row>
    <row r="67" spans="1:10" outlineLevel="1"/>
    <row r="68" spans="1:10" outlineLevel="1"/>
    <row r="69" spans="1:10" ht="20.100000000000001" customHeight="1" outlineLevel="1"/>
    <row r="70" spans="1:10" ht="20.100000000000001" customHeight="1" outlineLevel="1"/>
    <row r="71" spans="1:10" ht="20.100000000000001" customHeight="1" outlineLevel="1"/>
    <row r="72" spans="1:10" ht="20.100000000000001" customHeight="1" outlineLevel="1"/>
    <row r="73" spans="1:10" ht="20.100000000000001" customHeight="1" outlineLevel="1"/>
    <row r="74" spans="1:10" ht="20.100000000000001" customHeight="1" outlineLevel="1"/>
    <row r="75" spans="1:10" ht="20.100000000000001" customHeight="1" outlineLevel="1"/>
    <row r="76" spans="1:10" s="12" customFormat="1" ht="20.100000000000001" customHeight="1">
      <c r="A76" s="6"/>
      <c r="B76" s="7"/>
      <c r="C76" s="7"/>
      <c r="D76" s="7"/>
      <c r="E76" s="8"/>
      <c r="F76" s="6"/>
      <c r="G76" s="15"/>
      <c r="H76" s="14"/>
      <c r="I76" s="1"/>
      <c r="J76" s="1"/>
    </row>
    <row r="77" spans="1:10" ht="20.100000000000001" customHeight="1"/>
    <row r="78" spans="1:10" s="12" customFormat="1" ht="20.100000000000001" customHeight="1" outlineLevel="1">
      <c r="A78" s="6"/>
      <c r="B78" s="7"/>
      <c r="C78" s="7"/>
      <c r="D78" s="7"/>
      <c r="E78" s="8"/>
      <c r="F78" s="6"/>
      <c r="G78" s="15"/>
      <c r="H78" s="14"/>
      <c r="I78" s="1"/>
      <c r="J78" s="1"/>
    </row>
    <row r="79" spans="1:10" s="12" customFormat="1" ht="20.100000000000001" customHeight="1" outlineLevel="1">
      <c r="A79" s="6"/>
      <c r="B79" s="7"/>
      <c r="C79" s="7"/>
      <c r="D79" s="7"/>
      <c r="E79" s="8"/>
      <c r="F79" s="6"/>
      <c r="G79" s="15"/>
      <c r="H79" s="14"/>
      <c r="I79" s="1"/>
      <c r="J79" s="1"/>
    </row>
    <row r="80" spans="1:10" s="12" customFormat="1" ht="20.100000000000001" customHeight="1" outlineLevel="1">
      <c r="A80" s="6"/>
      <c r="B80" s="7"/>
      <c r="C80" s="7"/>
      <c r="D80" s="7"/>
      <c r="E80" s="8"/>
      <c r="F80" s="6"/>
      <c r="G80" s="15"/>
      <c r="H80" s="14"/>
      <c r="I80" s="1"/>
      <c r="J80" s="1"/>
    </row>
    <row r="81" spans="1:10" s="12" customFormat="1" ht="20.100000000000001" customHeight="1" outlineLevel="1">
      <c r="A81" s="6"/>
      <c r="B81" s="7"/>
      <c r="C81" s="7"/>
      <c r="D81" s="7"/>
      <c r="E81" s="8"/>
      <c r="F81" s="6"/>
      <c r="G81" s="15"/>
      <c r="H81" s="14"/>
      <c r="I81" s="1"/>
      <c r="J81" s="1"/>
    </row>
    <row r="82" spans="1:10" s="12" customFormat="1" ht="20.100000000000001" customHeight="1" outlineLevel="1">
      <c r="A82" s="6"/>
      <c r="B82" s="7"/>
      <c r="C82" s="7"/>
      <c r="D82" s="7"/>
      <c r="E82" s="8"/>
      <c r="F82" s="6"/>
      <c r="G82" s="15"/>
      <c r="H82" s="14"/>
      <c r="I82" s="1"/>
      <c r="J82" s="1"/>
    </row>
    <row r="83" spans="1:10" s="12" customFormat="1" ht="20.100000000000001" customHeight="1" outlineLevel="1">
      <c r="A83" s="6"/>
      <c r="B83" s="7"/>
      <c r="C83" s="7"/>
      <c r="D83" s="7"/>
      <c r="E83" s="8"/>
      <c r="F83" s="6"/>
      <c r="G83" s="15"/>
      <c r="H83" s="14"/>
      <c r="I83" s="1"/>
      <c r="J83" s="1"/>
    </row>
    <row r="84" spans="1:10" s="12" customFormat="1" ht="20.100000000000001" customHeight="1" outlineLevel="1">
      <c r="A84" s="6"/>
      <c r="B84" s="7"/>
      <c r="C84" s="7"/>
      <c r="D84" s="7"/>
      <c r="E84" s="8"/>
      <c r="F84" s="6"/>
      <c r="G84" s="15"/>
      <c r="H84" s="14"/>
      <c r="I84" s="1"/>
      <c r="J84" s="1"/>
    </row>
    <row r="85" spans="1:10" s="12" customFormat="1" ht="30" customHeight="1" outlineLevel="1">
      <c r="A85" s="6"/>
      <c r="B85" s="7"/>
      <c r="C85" s="7"/>
      <c r="D85" s="7"/>
      <c r="E85" s="8"/>
      <c r="F85" s="6"/>
      <c r="G85" s="15"/>
      <c r="H85" s="14"/>
      <c r="I85" s="1"/>
      <c r="J85" s="1"/>
    </row>
    <row r="86" spans="1:10" s="12" customFormat="1" ht="30" customHeight="1" outlineLevel="1">
      <c r="A86" s="6"/>
      <c r="B86" s="7"/>
      <c r="C86" s="7"/>
      <c r="D86" s="7"/>
      <c r="E86" s="8"/>
      <c r="F86" s="6"/>
      <c r="G86" s="15"/>
      <c r="H86" s="14"/>
      <c r="I86" s="1"/>
      <c r="J86" s="1"/>
    </row>
    <row r="87" spans="1:10" s="12" customFormat="1" ht="30" customHeight="1" outlineLevel="1">
      <c r="A87" s="6"/>
      <c r="B87" s="7"/>
      <c r="C87" s="7"/>
      <c r="D87" s="7"/>
      <c r="E87" s="8"/>
      <c r="F87" s="6"/>
      <c r="G87" s="15"/>
      <c r="H87" s="14"/>
      <c r="I87" s="1"/>
      <c r="J87" s="1"/>
    </row>
    <row r="88" spans="1:10" s="12" customFormat="1" ht="30" customHeight="1" outlineLevel="1">
      <c r="A88" s="6"/>
      <c r="B88" s="7"/>
      <c r="C88" s="7"/>
      <c r="D88" s="7"/>
      <c r="E88" s="8"/>
      <c r="F88" s="6"/>
      <c r="G88" s="15"/>
      <c r="H88" s="14"/>
      <c r="I88" s="1"/>
      <c r="J88" s="1"/>
    </row>
    <row r="89" spans="1:10" s="12" customFormat="1" ht="30" customHeight="1" outlineLevel="1">
      <c r="A89" s="6"/>
      <c r="B89" s="7"/>
      <c r="C89" s="7"/>
      <c r="D89" s="7"/>
      <c r="E89" s="8"/>
      <c r="F89" s="6"/>
      <c r="G89" s="15"/>
      <c r="H89" s="14"/>
      <c r="I89" s="1"/>
      <c r="J89" s="1"/>
    </row>
    <row r="90" spans="1:10" s="12" customFormat="1" ht="30" customHeight="1" outlineLevel="1">
      <c r="A90" s="6"/>
      <c r="B90" s="7"/>
      <c r="C90" s="7"/>
      <c r="D90" s="7"/>
      <c r="E90" s="8"/>
      <c r="F90" s="6"/>
      <c r="G90" s="15"/>
      <c r="H90" s="14"/>
      <c r="I90" s="1"/>
      <c r="J90" s="1"/>
    </row>
    <row r="91" spans="1:10" s="12" customFormat="1" ht="30" customHeight="1" outlineLevel="1">
      <c r="A91" s="6"/>
      <c r="B91" s="7"/>
      <c r="C91" s="7"/>
      <c r="D91" s="7"/>
      <c r="E91" s="8"/>
      <c r="F91" s="6"/>
      <c r="G91" s="15"/>
      <c r="H91" s="14"/>
      <c r="I91" s="1"/>
      <c r="J91" s="1"/>
    </row>
    <row r="92" spans="1:10" s="12" customFormat="1" ht="30" customHeight="1" outlineLevel="1">
      <c r="A92" s="6"/>
      <c r="B92" s="7"/>
      <c r="C92" s="7"/>
      <c r="D92" s="7"/>
      <c r="E92" s="8"/>
      <c r="F92" s="6"/>
      <c r="G92" s="15"/>
      <c r="H92" s="14"/>
      <c r="I92" s="1"/>
      <c r="J92" s="1"/>
    </row>
    <row r="93" spans="1:10" s="12" customFormat="1" ht="30" customHeight="1" outlineLevel="1">
      <c r="A93" s="6"/>
      <c r="B93" s="7"/>
      <c r="C93" s="7"/>
      <c r="D93" s="7"/>
      <c r="E93" s="8"/>
      <c r="F93" s="6"/>
      <c r="G93" s="15"/>
      <c r="H93" s="14"/>
      <c r="I93" s="1"/>
      <c r="J93" s="1"/>
    </row>
    <row r="94" spans="1:10" s="12" customFormat="1" ht="30" customHeight="1" outlineLevel="1">
      <c r="A94" s="6"/>
      <c r="B94" s="7"/>
      <c r="C94" s="7"/>
      <c r="D94" s="7"/>
      <c r="E94" s="8"/>
      <c r="F94" s="6"/>
      <c r="G94" s="15"/>
      <c r="H94" s="14"/>
      <c r="I94" s="1"/>
      <c r="J94" s="1"/>
    </row>
    <row r="95" spans="1:10" s="12" customFormat="1" ht="30" customHeight="1" outlineLevel="1">
      <c r="A95" s="6"/>
      <c r="B95" s="7"/>
      <c r="C95" s="7"/>
      <c r="D95" s="7"/>
      <c r="E95" s="8"/>
      <c r="F95" s="6"/>
      <c r="G95" s="15"/>
      <c r="H95" s="14"/>
      <c r="I95" s="1"/>
      <c r="J95" s="1"/>
    </row>
    <row r="96" spans="1:10" s="12" customFormat="1" ht="30" customHeight="1" outlineLevel="1">
      <c r="A96" s="6"/>
      <c r="B96" s="7"/>
      <c r="C96" s="7"/>
      <c r="D96" s="7"/>
      <c r="E96" s="8"/>
      <c r="F96" s="6"/>
      <c r="G96" s="15"/>
      <c r="H96" s="14"/>
      <c r="I96" s="1"/>
      <c r="J96" s="1"/>
    </row>
    <row r="97" spans="1:10" s="12" customFormat="1" ht="20.100000000000001" customHeight="1" outlineLevel="1">
      <c r="A97" s="6"/>
      <c r="B97" s="7"/>
      <c r="C97" s="7"/>
      <c r="D97" s="7"/>
      <c r="E97" s="8"/>
      <c r="F97" s="6"/>
      <c r="G97" s="15"/>
      <c r="H97" s="14"/>
      <c r="I97" s="1"/>
      <c r="J97" s="1"/>
    </row>
    <row r="98" spans="1:10" s="12" customFormat="1" ht="20.100000000000001" customHeight="1" outlineLevel="1">
      <c r="A98" s="6"/>
      <c r="B98" s="7"/>
      <c r="C98" s="7"/>
      <c r="D98" s="7"/>
      <c r="E98" s="8"/>
      <c r="F98" s="6"/>
      <c r="G98" s="15"/>
      <c r="H98" s="14"/>
      <c r="I98" s="1"/>
      <c r="J98" s="1"/>
    </row>
    <row r="99" spans="1:10" s="12" customFormat="1" ht="20.100000000000001" customHeight="1" outlineLevel="1">
      <c r="A99" s="6"/>
      <c r="B99" s="7"/>
      <c r="C99" s="7"/>
      <c r="D99" s="7"/>
      <c r="E99" s="8"/>
      <c r="F99" s="6"/>
      <c r="G99" s="15"/>
      <c r="H99" s="14"/>
      <c r="I99" s="1"/>
      <c r="J99" s="1"/>
    </row>
    <row r="100" spans="1:10" s="12" customFormat="1" ht="20.100000000000001" customHeight="1" outlineLevel="1">
      <c r="A100" s="6"/>
      <c r="B100" s="7"/>
      <c r="C100" s="7"/>
      <c r="D100" s="7"/>
      <c r="E100" s="8"/>
      <c r="F100" s="6"/>
      <c r="G100" s="15"/>
      <c r="H100" s="14"/>
      <c r="I100" s="1"/>
      <c r="J100" s="1"/>
    </row>
    <row r="101" spans="1:10" s="12" customFormat="1" ht="20.100000000000001" customHeight="1" outlineLevel="1">
      <c r="A101" s="6"/>
      <c r="B101" s="7"/>
      <c r="C101" s="7"/>
      <c r="D101" s="7"/>
      <c r="E101" s="8"/>
      <c r="F101" s="6"/>
      <c r="G101" s="15"/>
      <c r="H101" s="14"/>
      <c r="I101" s="1"/>
      <c r="J101" s="1"/>
    </row>
    <row r="102" spans="1:10" s="12" customFormat="1" ht="20.100000000000001" customHeight="1" outlineLevel="1">
      <c r="A102" s="6"/>
      <c r="B102" s="7"/>
      <c r="C102" s="7"/>
      <c r="D102" s="7"/>
      <c r="E102" s="8"/>
      <c r="F102" s="6"/>
      <c r="G102" s="15"/>
      <c r="H102" s="14"/>
      <c r="I102" s="1"/>
      <c r="J102" s="1"/>
    </row>
    <row r="103" spans="1:10" s="12" customFormat="1" ht="20.100000000000001" customHeight="1" outlineLevel="1">
      <c r="A103" s="6"/>
      <c r="B103" s="7"/>
      <c r="C103" s="7"/>
      <c r="D103" s="7"/>
      <c r="E103" s="8"/>
      <c r="F103" s="6"/>
      <c r="G103" s="15"/>
      <c r="H103" s="14"/>
      <c r="I103" s="1"/>
      <c r="J103" s="1"/>
    </row>
    <row r="104" spans="1:10" s="12" customFormat="1" ht="20.100000000000001" customHeight="1" outlineLevel="1">
      <c r="A104" s="6"/>
      <c r="B104" s="7"/>
      <c r="C104" s="7"/>
      <c r="D104" s="7"/>
      <c r="E104" s="8"/>
      <c r="F104" s="6"/>
      <c r="G104" s="15"/>
      <c r="H104" s="14"/>
      <c r="I104" s="1"/>
      <c r="J104" s="1"/>
    </row>
    <row r="105" spans="1:10" s="12" customFormat="1" ht="20.100000000000001" customHeight="1" outlineLevel="1">
      <c r="A105" s="6"/>
      <c r="B105" s="7"/>
      <c r="C105" s="7"/>
      <c r="D105" s="7"/>
      <c r="E105" s="8"/>
      <c r="F105" s="6"/>
      <c r="G105" s="15"/>
      <c r="H105" s="14"/>
      <c r="I105" s="1"/>
      <c r="J105" s="1"/>
    </row>
    <row r="106" spans="1:10" s="12" customFormat="1" ht="20.100000000000001" customHeight="1" outlineLevel="1">
      <c r="A106" s="6"/>
      <c r="B106" s="7"/>
      <c r="C106" s="7"/>
      <c r="D106" s="7"/>
      <c r="E106" s="8"/>
      <c r="F106" s="6"/>
      <c r="G106" s="15"/>
      <c r="H106" s="14"/>
      <c r="I106" s="1"/>
      <c r="J106" s="1"/>
    </row>
    <row r="107" spans="1:10" s="12" customFormat="1" ht="20.100000000000001" customHeight="1" outlineLevel="1">
      <c r="A107" s="6"/>
      <c r="B107" s="7"/>
      <c r="C107" s="7"/>
      <c r="D107" s="7"/>
      <c r="E107" s="8"/>
      <c r="F107" s="6"/>
      <c r="G107" s="15"/>
      <c r="H107" s="14"/>
      <c r="I107" s="1"/>
      <c r="J107" s="1"/>
    </row>
    <row r="108" spans="1:10" s="12" customFormat="1" ht="20.100000000000001" customHeight="1" outlineLevel="1">
      <c r="A108" s="6"/>
      <c r="B108" s="7"/>
      <c r="C108" s="7"/>
      <c r="D108" s="7"/>
      <c r="E108" s="8"/>
      <c r="F108" s="6"/>
      <c r="G108" s="15"/>
      <c r="H108" s="14"/>
      <c r="I108" s="1"/>
      <c r="J108" s="1"/>
    </row>
    <row r="109" spans="1:10" s="12" customFormat="1" ht="20.100000000000001" customHeight="1" outlineLevel="1">
      <c r="A109" s="6"/>
      <c r="B109" s="7"/>
      <c r="C109" s="7"/>
      <c r="D109" s="7"/>
      <c r="E109" s="8"/>
      <c r="F109" s="6"/>
      <c r="G109" s="15"/>
      <c r="H109" s="14"/>
      <c r="I109" s="1"/>
      <c r="J109" s="1"/>
    </row>
    <row r="110" spans="1:10" s="12" customFormat="1" ht="20.100000000000001" customHeight="1" outlineLevel="1">
      <c r="A110" s="6"/>
      <c r="B110" s="7"/>
      <c r="C110" s="7"/>
      <c r="D110" s="7"/>
      <c r="E110" s="8"/>
      <c r="F110" s="6"/>
      <c r="G110" s="15"/>
      <c r="H110" s="14"/>
      <c r="I110" s="1"/>
      <c r="J110" s="1"/>
    </row>
    <row r="111" spans="1:10" s="12" customFormat="1" ht="20.100000000000001" customHeight="1" outlineLevel="1">
      <c r="A111" s="6"/>
      <c r="B111" s="7"/>
      <c r="C111" s="7"/>
      <c r="D111" s="7"/>
      <c r="E111" s="8"/>
      <c r="F111" s="6"/>
      <c r="G111" s="15"/>
      <c r="H111" s="14"/>
      <c r="I111" s="1"/>
      <c r="J111" s="1"/>
    </row>
    <row r="112" spans="1:10" s="12" customFormat="1" ht="20.100000000000001" customHeight="1" outlineLevel="1">
      <c r="A112" s="6"/>
      <c r="B112" s="7"/>
      <c r="C112" s="7"/>
      <c r="D112" s="7"/>
      <c r="E112" s="8"/>
      <c r="F112" s="6"/>
      <c r="G112" s="15"/>
      <c r="H112" s="14"/>
      <c r="I112" s="1"/>
      <c r="J112" s="1"/>
    </row>
    <row r="113" spans="1:10" s="12" customFormat="1" ht="20.100000000000001" customHeight="1" outlineLevel="1">
      <c r="A113" s="6"/>
      <c r="B113" s="7"/>
      <c r="C113" s="7"/>
      <c r="D113" s="7"/>
      <c r="E113" s="8"/>
      <c r="F113" s="6"/>
      <c r="G113" s="15"/>
      <c r="H113" s="14"/>
      <c r="I113" s="1"/>
      <c r="J113" s="1"/>
    </row>
    <row r="114" spans="1:10" s="12" customFormat="1" ht="20.100000000000001" customHeight="1" outlineLevel="1">
      <c r="A114" s="6"/>
      <c r="B114" s="7"/>
      <c r="C114" s="7"/>
      <c r="D114" s="7"/>
      <c r="E114" s="8"/>
      <c r="F114" s="6"/>
      <c r="G114" s="15"/>
      <c r="H114" s="14"/>
      <c r="I114" s="1"/>
      <c r="J114" s="1"/>
    </row>
    <row r="115" spans="1:10" s="12" customFormat="1" ht="20.100000000000001" customHeight="1" outlineLevel="1">
      <c r="A115" s="6"/>
      <c r="B115" s="7"/>
      <c r="C115" s="7"/>
      <c r="D115" s="7"/>
      <c r="E115" s="8"/>
      <c r="F115" s="6"/>
      <c r="G115" s="15"/>
      <c r="H115" s="14"/>
      <c r="I115" s="1"/>
      <c r="J115" s="1"/>
    </row>
    <row r="116" spans="1:10" s="12" customFormat="1" ht="20.100000000000001" customHeight="1" outlineLevel="1">
      <c r="A116" s="6"/>
      <c r="B116" s="7"/>
      <c r="C116" s="7"/>
      <c r="D116" s="7"/>
      <c r="E116" s="8"/>
      <c r="F116" s="6"/>
      <c r="G116" s="15"/>
      <c r="H116" s="14"/>
      <c r="I116" s="1"/>
      <c r="J116" s="1"/>
    </row>
    <row r="117" spans="1:10" s="12" customFormat="1" ht="20.100000000000001" customHeight="1" outlineLevel="1">
      <c r="A117" s="6"/>
      <c r="B117" s="7"/>
      <c r="C117" s="7"/>
      <c r="D117" s="7"/>
      <c r="E117" s="8"/>
      <c r="F117" s="6"/>
      <c r="G117" s="15"/>
      <c r="H117" s="14"/>
      <c r="I117" s="1"/>
      <c r="J117" s="1"/>
    </row>
    <row r="118" spans="1:10" s="12" customFormat="1" ht="20.100000000000001" customHeight="1" outlineLevel="1">
      <c r="A118" s="6"/>
      <c r="B118" s="7"/>
      <c r="C118" s="7"/>
      <c r="D118" s="7"/>
      <c r="E118" s="8"/>
      <c r="F118" s="6"/>
      <c r="G118" s="15"/>
      <c r="H118" s="14"/>
      <c r="I118" s="1"/>
      <c r="J118" s="1"/>
    </row>
    <row r="119" spans="1:10" s="12" customFormat="1" ht="20.100000000000001" customHeight="1" outlineLevel="1">
      <c r="A119" s="6"/>
      <c r="B119" s="7"/>
      <c r="C119" s="7"/>
      <c r="D119" s="7"/>
      <c r="E119" s="8"/>
      <c r="F119" s="6"/>
      <c r="G119" s="15"/>
      <c r="H119" s="14"/>
      <c r="I119" s="1"/>
      <c r="J119" s="1"/>
    </row>
    <row r="120" spans="1:10" s="12" customFormat="1" ht="20.100000000000001" customHeight="1" outlineLevel="1">
      <c r="A120" s="6"/>
      <c r="B120" s="7"/>
      <c r="C120" s="7"/>
      <c r="D120" s="7"/>
      <c r="E120" s="8"/>
      <c r="F120" s="6"/>
      <c r="G120" s="15"/>
      <c r="H120" s="14"/>
      <c r="I120" s="1"/>
      <c r="J120" s="1"/>
    </row>
    <row r="121" spans="1:10" s="12" customFormat="1" ht="20.100000000000001" customHeight="1" outlineLevel="1">
      <c r="A121" s="6"/>
      <c r="B121" s="7"/>
      <c r="C121" s="7"/>
      <c r="D121" s="7"/>
      <c r="E121" s="8"/>
      <c r="F121" s="6"/>
      <c r="G121" s="15"/>
      <c r="H121" s="14"/>
      <c r="I121" s="1"/>
      <c r="J121" s="1"/>
    </row>
    <row r="122" spans="1:10" s="12" customFormat="1" ht="20.100000000000001" customHeight="1" outlineLevel="1">
      <c r="A122" s="6"/>
      <c r="B122" s="7"/>
      <c r="C122" s="7"/>
      <c r="D122" s="7"/>
      <c r="E122" s="8"/>
      <c r="F122" s="6"/>
      <c r="G122" s="15"/>
      <c r="H122" s="14"/>
      <c r="I122" s="1"/>
      <c r="J122" s="1"/>
    </row>
    <row r="123" spans="1:10" s="12" customFormat="1" ht="20.100000000000001" customHeight="1" outlineLevel="1">
      <c r="A123" s="6"/>
      <c r="B123" s="7"/>
      <c r="C123" s="7"/>
      <c r="D123" s="7"/>
      <c r="E123" s="8"/>
      <c r="F123" s="6"/>
      <c r="G123" s="15"/>
      <c r="H123" s="14"/>
      <c r="I123" s="1"/>
      <c r="J123" s="1"/>
    </row>
    <row r="124" spans="1:10" s="12" customFormat="1" ht="20.100000000000001" customHeight="1" outlineLevel="1">
      <c r="A124" s="6"/>
      <c r="B124" s="7"/>
      <c r="C124" s="7"/>
      <c r="D124" s="7"/>
      <c r="E124" s="8"/>
      <c r="F124" s="6"/>
      <c r="G124" s="15"/>
      <c r="H124" s="14"/>
      <c r="I124" s="1"/>
      <c r="J124" s="1"/>
    </row>
    <row r="125" spans="1:10" s="12" customFormat="1" ht="20.100000000000001" customHeight="1" outlineLevel="1">
      <c r="A125" s="6"/>
      <c r="B125" s="7"/>
      <c r="C125" s="7"/>
      <c r="D125" s="7"/>
      <c r="E125" s="8"/>
      <c r="F125" s="6"/>
      <c r="G125" s="15"/>
      <c r="H125" s="14"/>
      <c r="I125" s="1"/>
      <c r="J125" s="1"/>
    </row>
    <row r="126" spans="1:10" s="12" customFormat="1" ht="20.100000000000001" customHeight="1" outlineLevel="1">
      <c r="A126" s="6"/>
      <c r="B126" s="7"/>
      <c r="C126" s="7"/>
      <c r="D126" s="7"/>
      <c r="E126" s="8"/>
      <c r="F126" s="6"/>
      <c r="G126" s="15"/>
      <c r="H126" s="14"/>
      <c r="I126" s="1"/>
      <c r="J126" s="1"/>
    </row>
    <row r="127" spans="1:10" s="12" customFormat="1" ht="20.100000000000001" customHeight="1" outlineLevel="1">
      <c r="A127" s="6"/>
      <c r="B127" s="7"/>
      <c r="C127" s="7"/>
      <c r="D127" s="7"/>
      <c r="E127" s="8"/>
      <c r="F127" s="6"/>
      <c r="G127" s="15"/>
      <c r="H127" s="14"/>
      <c r="I127" s="1"/>
      <c r="J127" s="1"/>
    </row>
    <row r="128" spans="1:10" s="12" customFormat="1" ht="20.100000000000001" customHeight="1" outlineLevel="1">
      <c r="A128" s="6"/>
      <c r="B128" s="7"/>
      <c r="C128" s="7"/>
      <c r="D128" s="7"/>
      <c r="E128" s="8"/>
      <c r="F128" s="6"/>
      <c r="G128" s="15"/>
      <c r="H128" s="14"/>
      <c r="I128" s="1"/>
      <c r="J128" s="1"/>
    </row>
    <row r="129" spans="1:10" s="12" customFormat="1" ht="20.100000000000001" customHeight="1" outlineLevel="1">
      <c r="A129" s="6"/>
      <c r="B129" s="7"/>
      <c r="C129" s="7"/>
      <c r="D129" s="7"/>
      <c r="E129" s="8"/>
      <c r="F129" s="6"/>
      <c r="G129" s="15"/>
      <c r="H129" s="14"/>
      <c r="I129" s="1"/>
      <c r="J129" s="1"/>
    </row>
    <row r="130" spans="1:10" s="12" customFormat="1" ht="20.100000000000001" customHeight="1" outlineLevel="1">
      <c r="A130" s="6"/>
      <c r="B130" s="7"/>
      <c r="C130" s="7"/>
      <c r="D130" s="7"/>
      <c r="E130" s="8"/>
      <c r="F130" s="6"/>
      <c r="G130" s="15"/>
      <c r="H130" s="14"/>
      <c r="I130" s="1"/>
      <c r="J130" s="1"/>
    </row>
    <row r="131" spans="1:10" s="12" customFormat="1" ht="20.100000000000001" customHeight="1" outlineLevel="1">
      <c r="A131" s="6"/>
      <c r="B131" s="7"/>
      <c r="C131" s="7"/>
      <c r="D131" s="7"/>
      <c r="E131" s="8"/>
      <c r="F131" s="6"/>
      <c r="G131" s="15"/>
      <c r="H131" s="14"/>
      <c r="I131" s="1"/>
      <c r="J131" s="1"/>
    </row>
    <row r="132" spans="1:10" s="12" customFormat="1" ht="20.100000000000001" customHeight="1" outlineLevel="1">
      <c r="A132" s="6"/>
      <c r="B132" s="7"/>
      <c r="C132" s="7"/>
      <c r="D132" s="7"/>
      <c r="E132" s="8"/>
      <c r="F132" s="6"/>
      <c r="G132" s="15"/>
      <c r="H132" s="14"/>
      <c r="I132" s="1"/>
      <c r="J132" s="1"/>
    </row>
    <row r="133" spans="1:10" s="12" customFormat="1" ht="20.100000000000001" customHeight="1" outlineLevel="1">
      <c r="A133" s="6"/>
      <c r="B133" s="7"/>
      <c r="C133" s="7"/>
      <c r="D133" s="7"/>
      <c r="E133" s="8"/>
      <c r="F133" s="6"/>
      <c r="G133" s="15"/>
      <c r="H133" s="14"/>
      <c r="I133" s="1"/>
      <c r="J133" s="1"/>
    </row>
    <row r="134" spans="1:10" s="12" customFormat="1" ht="30" customHeight="1" outlineLevel="1">
      <c r="A134" s="6"/>
      <c r="B134" s="7"/>
      <c r="C134" s="7"/>
      <c r="D134" s="7"/>
      <c r="E134" s="8"/>
      <c r="F134" s="6"/>
      <c r="G134" s="15"/>
      <c r="H134" s="14"/>
      <c r="I134" s="1"/>
      <c r="J134" s="1"/>
    </row>
    <row r="135" spans="1:10" s="12" customFormat="1" ht="20.100000000000001" customHeight="1" outlineLevel="1">
      <c r="A135" s="6"/>
      <c r="B135" s="7"/>
      <c r="C135" s="7"/>
      <c r="D135" s="7"/>
      <c r="E135" s="8"/>
      <c r="F135" s="6"/>
      <c r="G135" s="15"/>
      <c r="H135" s="14"/>
      <c r="I135" s="1"/>
      <c r="J135" s="1"/>
    </row>
    <row r="136" spans="1:10" s="12" customFormat="1" ht="30" customHeight="1" outlineLevel="1">
      <c r="A136" s="6"/>
      <c r="B136" s="7"/>
      <c r="C136" s="7"/>
      <c r="D136" s="7"/>
      <c r="E136" s="8"/>
      <c r="F136" s="6"/>
      <c r="G136" s="15"/>
      <c r="H136" s="14"/>
      <c r="I136" s="1"/>
      <c r="J136" s="1"/>
    </row>
    <row r="137" spans="1:10" s="12" customFormat="1" ht="20.100000000000001" customHeight="1" outlineLevel="1">
      <c r="A137" s="6"/>
      <c r="B137" s="7"/>
      <c r="C137" s="7"/>
      <c r="D137" s="7"/>
      <c r="E137" s="8"/>
      <c r="F137" s="6"/>
      <c r="G137" s="15"/>
      <c r="H137" s="14"/>
      <c r="I137" s="1"/>
      <c r="J137" s="1"/>
    </row>
    <row r="138" spans="1:10" s="12" customFormat="1" ht="20.100000000000001" customHeight="1" outlineLevel="1">
      <c r="A138" s="6"/>
      <c r="B138" s="7"/>
      <c r="C138" s="7"/>
      <c r="D138" s="7"/>
      <c r="E138" s="8"/>
      <c r="F138" s="6"/>
      <c r="G138" s="15"/>
      <c r="H138" s="14"/>
      <c r="I138" s="1"/>
      <c r="J138" s="1"/>
    </row>
    <row r="139" spans="1:10" s="12" customFormat="1" ht="20.100000000000001" customHeight="1" outlineLevel="1">
      <c r="A139" s="6"/>
      <c r="B139" s="7"/>
      <c r="C139" s="7"/>
      <c r="D139" s="7"/>
      <c r="E139" s="8"/>
      <c r="F139" s="6"/>
      <c r="G139" s="15"/>
      <c r="H139" s="14"/>
      <c r="I139" s="1"/>
      <c r="J139" s="1"/>
    </row>
    <row r="140" spans="1:10" s="12" customFormat="1" ht="20.100000000000001" customHeight="1" outlineLevel="1">
      <c r="A140" s="6"/>
      <c r="B140" s="7"/>
      <c r="C140" s="7"/>
      <c r="D140" s="7"/>
      <c r="E140" s="8"/>
      <c r="F140" s="6"/>
      <c r="G140" s="15"/>
      <c r="H140" s="14"/>
      <c r="I140" s="1"/>
      <c r="J140" s="1"/>
    </row>
    <row r="141" spans="1:10" s="12" customFormat="1" ht="20.100000000000001" customHeight="1" outlineLevel="1">
      <c r="A141" s="6"/>
      <c r="B141" s="7"/>
      <c r="C141" s="7"/>
      <c r="D141" s="7"/>
      <c r="E141" s="8"/>
      <c r="F141" s="6"/>
      <c r="G141" s="15"/>
      <c r="H141" s="14"/>
      <c r="I141" s="1"/>
      <c r="J141" s="1"/>
    </row>
    <row r="142" spans="1:10" s="12" customFormat="1" ht="20.100000000000001" customHeight="1" outlineLevel="1">
      <c r="A142" s="6"/>
      <c r="B142" s="7"/>
      <c r="C142" s="7"/>
      <c r="D142" s="7"/>
      <c r="E142" s="8"/>
      <c r="F142" s="6"/>
      <c r="G142" s="15"/>
      <c r="H142" s="14"/>
      <c r="I142" s="1"/>
      <c r="J142" s="1"/>
    </row>
    <row r="143" spans="1:10" s="12" customFormat="1" ht="20.100000000000001" customHeight="1" outlineLevel="1">
      <c r="A143" s="6"/>
      <c r="B143" s="7"/>
      <c r="C143" s="7"/>
      <c r="D143" s="7"/>
      <c r="E143" s="8"/>
      <c r="F143" s="6"/>
      <c r="G143" s="15"/>
      <c r="H143" s="14"/>
      <c r="I143" s="1"/>
      <c r="J143" s="1"/>
    </row>
    <row r="144" spans="1:10" s="12" customFormat="1" ht="20.100000000000001" customHeight="1" outlineLevel="1">
      <c r="A144" s="6"/>
      <c r="B144" s="7"/>
      <c r="C144" s="7"/>
      <c r="D144" s="7"/>
      <c r="E144" s="8"/>
      <c r="F144" s="6"/>
      <c r="G144" s="15"/>
      <c r="H144" s="14"/>
      <c r="I144" s="1"/>
      <c r="J144" s="1"/>
    </row>
    <row r="145" spans="1:10" s="12" customFormat="1" ht="20.100000000000001" customHeight="1" outlineLevel="1">
      <c r="A145" s="6"/>
      <c r="B145" s="7"/>
      <c r="C145" s="7"/>
      <c r="D145" s="7"/>
      <c r="E145" s="8"/>
      <c r="F145" s="6"/>
      <c r="G145" s="15"/>
      <c r="H145" s="14"/>
      <c r="I145" s="1"/>
      <c r="J145" s="1"/>
    </row>
    <row r="146" spans="1:10" s="12" customFormat="1" ht="20.100000000000001" customHeight="1" outlineLevel="1">
      <c r="A146" s="6"/>
      <c r="B146" s="7"/>
      <c r="C146" s="7"/>
      <c r="D146" s="7"/>
      <c r="E146" s="8"/>
      <c r="F146" s="6"/>
      <c r="G146" s="15"/>
      <c r="H146" s="14"/>
      <c r="I146" s="1"/>
      <c r="J146" s="1"/>
    </row>
    <row r="147" spans="1:10" s="12" customFormat="1" ht="20.100000000000001" customHeight="1" outlineLevel="1">
      <c r="A147" s="6"/>
      <c r="B147" s="7"/>
      <c r="C147" s="7"/>
      <c r="D147" s="7"/>
      <c r="E147" s="8"/>
      <c r="F147" s="6"/>
      <c r="G147" s="15"/>
      <c r="H147" s="14"/>
      <c r="I147" s="1"/>
      <c r="J147" s="1"/>
    </row>
    <row r="148" spans="1:10" s="12" customFormat="1" ht="20.100000000000001" customHeight="1" outlineLevel="1">
      <c r="A148" s="6"/>
      <c r="B148" s="7"/>
      <c r="C148" s="7"/>
      <c r="D148" s="7"/>
      <c r="E148" s="8"/>
      <c r="F148" s="6"/>
      <c r="G148" s="15"/>
      <c r="H148" s="14"/>
      <c r="I148" s="1"/>
      <c r="J148" s="1"/>
    </row>
    <row r="149" spans="1:10" s="12" customFormat="1" ht="20.100000000000001" customHeight="1" outlineLevel="1">
      <c r="A149" s="6"/>
      <c r="B149" s="7"/>
      <c r="C149" s="7"/>
      <c r="D149" s="7"/>
      <c r="E149" s="8"/>
      <c r="F149" s="6"/>
      <c r="G149" s="15"/>
      <c r="H149" s="14"/>
      <c r="I149" s="1"/>
      <c r="J149" s="1"/>
    </row>
    <row r="150" spans="1:10" s="12" customFormat="1" ht="20.100000000000001" customHeight="1" outlineLevel="1">
      <c r="A150" s="6"/>
      <c r="B150" s="7"/>
      <c r="C150" s="7"/>
      <c r="D150" s="7"/>
      <c r="E150" s="8"/>
      <c r="F150" s="6"/>
      <c r="G150" s="15"/>
      <c r="H150" s="14"/>
      <c r="I150" s="1"/>
      <c r="J150" s="1"/>
    </row>
    <row r="151" spans="1:10" s="12" customFormat="1" ht="20.100000000000001" customHeight="1" outlineLevel="1">
      <c r="A151" s="6"/>
      <c r="B151" s="7"/>
      <c r="C151" s="7"/>
      <c r="D151" s="7"/>
      <c r="E151" s="8"/>
      <c r="F151" s="6"/>
      <c r="G151" s="15"/>
      <c r="H151" s="14"/>
      <c r="I151" s="1"/>
      <c r="J151" s="1"/>
    </row>
    <row r="152" spans="1:10" s="12" customFormat="1" ht="20.100000000000001" customHeight="1" outlineLevel="1">
      <c r="A152" s="6"/>
      <c r="B152" s="7"/>
      <c r="C152" s="7"/>
      <c r="D152" s="7"/>
      <c r="E152" s="8"/>
      <c r="F152" s="6"/>
      <c r="G152" s="15"/>
      <c r="H152" s="14"/>
      <c r="I152" s="1"/>
      <c r="J152" s="1"/>
    </row>
    <row r="153" spans="1:10" s="12" customFormat="1" ht="20.100000000000001" customHeight="1" outlineLevel="1">
      <c r="A153" s="6"/>
      <c r="B153" s="7"/>
      <c r="C153" s="7"/>
      <c r="D153" s="7"/>
      <c r="E153" s="8"/>
      <c r="F153" s="6"/>
      <c r="G153" s="15"/>
      <c r="H153" s="14"/>
      <c r="I153" s="1"/>
      <c r="J153" s="1"/>
    </row>
    <row r="154" spans="1:10" s="12" customFormat="1" ht="20.100000000000001" customHeight="1" outlineLevel="1">
      <c r="A154" s="6"/>
      <c r="B154" s="7"/>
      <c r="C154" s="7"/>
      <c r="D154" s="7"/>
      <c r="E154" s="8"/>
      <c r="F154" s="6"/>
      <c r="G154" s="15"/>
      <c r="H154" s="14"/>
      <c r="I154" s="1"/>
      <c r="J154" s="1"/>
    </row>
    <row r="155" spans="1:10" s="12" customFormat="1" ht="20.100000000000001" customHeight="1" outlineLevel="1">
      <c r="A155" s="6"/>
      <c r="B155" s="7"/>
      <c r="C155" s="7"/>
      <c r="D155" s="7"/>
      <c r="E155" s="8"/>
      <c r="F155" s="6"/>
      <c r="G155" s="15"/>
      <c r="H155" s="14"/>
      <c r="I155" s="1"/>
      <c r="J155" s="1"/>
    </row>
    <row r="156" spans="1:10" s="12" customFormat="1" ht="20.100000000000001" customHeight="1" outlineLevel="1">
      <c r="A156" s="6"/>
      <c r="B156" s="7"/>
      <c r="C156" s="7"/>
      <c r="D156" s="7"/>
      <c r="E156" s="8"/>
      <c r="F156" s="6"/>
      <c r="G156" s="15"/>
      <c r="H156" s="14"/>
      <c r="I156" s="1"/>
      <c r="J156" s="1"/>
    </row>
    <row r="157" spans="1:10" s="12" customFormat="1" ht="20.100000000000001" customHeight="1" outlineLevel="1">
      <c r="A157" s="6"/>
      <c r="B157" s="7"/>
      <c r="C157" s="7"/>
      <c r="D157" s="7"/>
      <c r="E157" s="8"/>
      <c r="F157" s="6"/>
      <c r="G157" s="15"/>
      <c r="H157" s="14"/>
      <c r="I157" s="1"/>
      <c r="J157" s="1"/>
    </row>
    <row r="158" spans="1:10" s="12" customFormat="1" ht="20.100000000000001" customHeight="1" outlineLevel="1">
      <c r="A158" s="6"/>
      <c r="B158" s="7"/>
      <c r="C158" s="7"/>
      <c r="D158" s="7"/>
      <c r="E158" s="8"/>
      <c r="F158" s="6"/>
      <c r="G158" s="15"/>
      <c r="H158" s="14"/>
      <c r="I158" s="1"/>
      <c r="J158" s="1"/>
    </row>
    <row r="159" spans="1:10" s="12" customFormat="1" ht="20.100000000000001" customHeight="1" outlineLevel="1">
      <c r="A159" s="6"/>
      <c r="B159" s="7"/>
      <c r="C159" s="7"/>
      <c r="D159" s="7"/>
      <c r="E159" s="8"/>
      <c r="F159" s="6"/>
      <c r="G159" s="15"/>
      <c r="H159" s="14"/>
      <c r="I159" s="1"/>
      <c r="J159" s="1"/>
    </row>
    <row r="160" spans="1:10" s="12" customFormat="1" ht="20.100000000000001" customHeight="1" outlineLevel="1">
      <c r="A160" s="6"/>
      <c r="B160" s="7"/>
      <c r="C160" s="7"/>
      <c r="D160" s="7"/>
      <c r="E160" s="8"/>
      <c r="F160" s="6"/>
      <c r="G160" s="15"/>
      <c r="H160" s="14"/>
      <c r="I160" s="1"/>
      <c r="J160" s="1"/>
    </row>
    <row r="161" spans="1:10" s="12" customFormat="1" ht="20.100000000000001" customHeight="1" outlineLevel="1">
      <c r="A161" s="6"/>
      <c r="B161" s="7"/>
      <c r="C161" s="7"/>
      <c r="D161" s="7"/>
      <c r="E161" s="8"/>
      <c r="F161" s="6"/>
      <c r="G161" s="15"/>
      <c r="H161" s="14"/>
      <c r="I161" s="1"/>
      <c r="J161" s="1"/>
    </row>
    <row r="162" spans="1:10" s="12" customFormat="1" ht="20.100000000000001" customHeight="1" outlineLevel="1">
      <c r="A162" s="6"/>
      <c r="B162" s="7"/>
      <c r="C162" s="7"/>
      <c r="D162" s="7"/>
      <c r="E162" s="8"/>
      <c r="F162" s="6"/>
      <c r="G162" s="15"/>
      <c r="H162" s="14"/>
      <c r="I162" s="1"/>
      <c r="J162" s="1"/>
    </row>
    <row r="163" spans="1:10" s="12" customFormat="1" ht="20.100000000000001" customHeight="1">
      <c r="A163" s="6"/>
      <c r="B163" s="7"/>
      <c r="C163" s="7"/>
      <c r="D163" s="7"/>
      <c r="E163" s="8"/>
      <c r="F163" s="6"/>
      <c r="G163" s="15"/>
      <c r="H163" s="14"/>
      <c r="I163" s="1"/>
      <c r="J163" s="1"/>
    </row>
    <row r="164" spans="1:10" s="12" customFormat="1" ht="20.100000000000001" customHeight="1">
      <c r="A164" s="6"/>
      <c r="B164" s="7"/>
      <c r="C164" s="7"/>
      <c r="D164" s="7"/>
      <c r="E164" s="8"/>
      <c r="F164" s="6"/>
      <c r="G164" s="15"/>
      <c r="H164" s="14"/>
      <c r="I164" s="1"/>
      <c r="J164" s="1"/>
    </row>
    <row r="165" spans="1:10" s="12" customFormat="1" ht="20.100000000000001" customHeight="1" outlineLevel="1">
      <c r="A165" s="6"/>
      <c r="B165" s="7"/>
      <c r="C165" s="7"/>
      <c r="D165" s="7"/>
      <c r="E165" s="8"/>
      <c r="F165" s="6"/>
      <c r="G165" s="15"/>
      <c r="H165" s="14"/>
      <c r="I165" s="1"/>
      <c r="J165" s="1"/>
    </row>
    <row r="166" spans="1:10" s="12" customFormat="1" ht="20.100000000000001" customHeight="1" outlineLevel="1">
      <c r="A166" s="6"/>
      <c r="B166" s="7"/>
      <c r="C166" s="7"/>
      <c r="D166" s="7"/>
      <c r="E166" s="8"/>
      <c r="F166" s="6"/>
      <c r="G166" s="15"/>
      <c r="H166" s="14"/>
      <c r="I166" s="1"/>
      <c r="J166" s="1"/>
    </row>
    <row r="167" spans="1:10" s="12" customFormat="1" ht="20.100000000000001" customHeight="1" outlineLevel="1">
      <c r="A167" s="6"/>
      <c r="B167" s="7"/>
      <c r="C167" s="7"/>
      <c r="D167" s="7"/>
      <c r="E167" s="8"/>
      <c r="F167" s="6"/>
      <c r="G167" s="15"/>
      <c r="H167" s="14"/>
      <c r="I167" s="1"/>
      <c r="J167" s="1"/>
    </row>
    <row r="168" spans="1:10" s="12" customFormat="1" ht="20.100000000000001" customHeight="1" outlineLevel="1">
      <c r="A168" s="6"/>
      <c r="B168" s="7"/>
      <c r="C168" s="7"/>
      <c r="D168" s="7"/>
      <c r="E168" s="8"/>
      <c r="F168" s="6"/>
      <c r="G168" s="15"/>
      <c r="H168" s="14"/>
      <c r="I168" s="1"/>
      <c r="J168" s="1"/>
    </row>
    <row r="169" spans="1:10" s="12" customFormat="1" ht="20.100000000000001" customHeight="1" outlineLevel="1">
      <c r="A169" s="6"/>
      <c r="B169" s="7"/>
      <c r="C169" s="7"/>
      <c r="D169" s="7"/>
      <c r="E169" s="8"/>
      <c r="F169" s="6"/>
      <c r="G169" s="15"/>
      <c r="H169" s="14"/>
      <c r="I169" s="1"/>
      <c r="J169" s="1"/>
    </row>
    <row r="170" spans="1:10" s="12" customFormat="1" ht="20.100000000000001" customHeight="1" outlineLevel="1">
      <c r="A170" s="6"/>
      <c r="B170" s="7"/>
      <c r="C170" s="7"/>
      <c r="D170" s="7"/>
      <c r="E170" s="8"/>
      <c r="F170" s="6"/>
      <c r="G170" s="15"/>
      <c r="H170" s="14"/>
      <c r="I170" s="1"/>
      <c r="J170" s="1"/>
    </row>
    <row r="171" spans="1:10" s="12" customFormat="1" ht="20.100000000000001" customHeight="1" outlineLevel="1">
      <c r="A171" s="6"/>
      <c r="B171" s="7"/>
      <c r="C171" s="7"/>
      <c r="D171" s="7"/>
      <c r="E171" s="8"/>
      <c r="F171" s="6"/>
      <c r="G171" s="15"/>
      <c r="H171" s="14"/>
      <c r="I171" s="1"/>
      <c r="J171" s="1"/>
    </row>
    <row r="172" spans="1:10" s="12" customFormat="1" ht="20.100000000000001" customHeight="1" outlineLevel="1">
      <c r="A172" s="6"/>
      <c r="B172" s="7"/>
      <c r="C172" s="7"/>
      <c r="D172" s="7"/>
      <c r="E172" s="8"/>
      <c r="F172" s="6"/>
      <c r="G172" s="15"/>
      <c r="H172" s="14"/>
      <c r="I172" s="1"/>
      <c r="J172" s="1"/>
    </row>
    <row r="173" spans="1:10" s="12" customFormat="1" ht="20.100000000000001" customHeight="1" outlineLevel="1">
      <c r="A173" s="6"/>
      <c r="B173" s="7"/>
      <c r="C173" s="7"/>
      <c r="D173" s="7"/>
      <c r="E173" s="8"/>
      <c r="F173" s="6"/>
      <c r="G173" s="15"/>
      <c r="H173" s="14"/>
      <c r="I173" s="1"/>
      <c r="J173" s="1"/>
    </row>
    <row r="174" spans="1:10" s="12" customFormat="1" ht="20.100000000000001" customHeight="1" outlineLevel="1">
      <c r="A174" s="6"/>
      <c r="B174" s="7"/>
      <c r="C174" s="7"/>
      <c r="D174" s="7"/>
      <c r="E174" s="8"/>
      <c r="F174" s="6"/>
      <c r="G174" s="15"/>
      <c r="H174" s="14"/>
      <c r="I174" s="1"/>
      <c r="J174" s="1"/>
    </row>
    <row r="175" spans="1:10" s="12" customFormat="1" ht="20.100000000000001" customHeight="1" outlineLevel="1">
      <c r="A175" s="6"/>
      <c r="B175" s="7"/>
      <c r="C175" s="7"/>
      <c r="D175" s="7"/>
      <c r="E175" s="8"/>
      <c r="F175" s="6"/>
      <c r="G175" s="15"/>
      <c r="H175" s="14"/>
      <c r="I175" s="1"/>
      <c r="J175" s="1"/>
    </row>
    <row r="176" spans="1:10" ht="20.100000000000001" customHeight="1"/>
    <row r="177" spans="1:10" ht="20.100000000000001" customHeight="1"/>
    <row r="178" spans="1:10" s="12" customFormat="1" ht="20.100000000000001" customHeight="1" outlineLevel="1">
      <c r="A178" s="6"/>
      <c r="B178" s="7"/>
      <c r="C178" s="7"/>
      <c r="D178" s="7"/>
      <c r="E178" s="8"/>
      <c r="F178" s="6"/>
      <c r="G178" s="15"/>
      <c r="H178" s="14"/>
      <c r="I178" s="1"/>
      <c r="J178" s="1"/>
    </row>
    <row r="179" spans="1:10" s="12" customFormat="1" ht="20.100000000000001" customHeight="1" outlineLevel="1">
      <c r="A179" s="6"/>
      <c r="B179" s="7"/>
      <c r="C179" s="7"/>
      <c r="D179" s="7"/>
      <c r="E179" s="8"/>
      <c r="F179" s="6"/>
      <c r="G179" s="15"/>
      <c r="H179" s="14"/>
      <c r="I179" s="1"/>
      <c r="J179" s="1"/>
    </row>
    <row r="180" spans="1:10" s="12" customFormat="1" ht="20.100000000000001" customHeight="1" outlineLevel="1">
      <c r="A180" s="6"/>
      <c r="B180" s="7"/>
      <c r="C180" s="7"/>
      <c r="D180" s="7"/>
      <c r="E180" s="8"/>
      <c r="F180" s="6"/>
      <c r="G180" s="15"/>
      <c r="H180" s="14"/>
      <c r="I180" s="1"/>
      <c r="J180" s="1"/>
    </row>
    <row r="181" spans="1:10" s="12" customFormat="1" ht="20.100000000000001" customHeight="1" outlineLevel="1">
      <c r="A181" s="6"/>
      <c r="B181" s="7"/>
      <c r="C181" s="7"/>
      <c r="D181" s="7"/>
      <c r="E181" s="8"/>
      <c r="F181" s="6"/>
      <c r="G181" s="15"/>
      <c r="H181" s="14"/>
      <c r="I181" s="1"/>
      <c r="J181" s="1"/>
    </row>
    <row r="182" spans="1:10" s="12" customFormat="1" ht="20.100000000000001" customHeight="1" outlineLevel="1">
      <c r="A182" s="6"/>
      <c r="B182" s="7"/>
      <c r="C182" s="7"/>
      <c r="D182" s="7"/>
      <c r="E182" s="8"/>
      <c r="F182" s="6"/>
      <c r="G182" s="15"/>
      <c r="H182" s="14"/>
      <c r="I182" s="1"/>
      <c r="J182" s="1"/>
    </row>
    <row r="183" spans="1:10" s="12" customFormat="1" ht="20.100000000000001" customHeight="1" outlineLevel="1">
      <c r="A183" s="6"/>
      <c r="B183" s="7"/>
      <c r="C183" s="7"/>
      <c r="D183" s="7"/>
      <c r="E183" s="8"/>
      <c r="F183" s="6"/>
      <c r="G183" s="15"/>
      <c r="H183" s="14"/>
      <c r="I183" s="1"/>
      <c r="J183" s="1"/>
    </row>
    <row r="184" spans="1:10" s="12" customFormat="1" ht="20.100000000000001" customHeight="1" outlineLevel="1">
      <c r="A184" s="6"/>
      <c r="B184" s="7"/>
      <c r="C184" s="7"/>
      <c r="D184" s="7"/>
      <c r="E184" s="8"/>
      <c r="F184" s="6"/>
      <c r="G184" s="15"/>
      <c r="H184" s="14"/>
      <c r="I184" s="1"/>
      <c r="J184" s="1"/>
    </row>
    <row r="185" spans="1:10" s="12" customFormat="1" ht="20.100000000000001" customHeight="1" outlineLevel="1">
      <c r="A185" s="6"/>
      <c r="B185" s="7"/>
      <c r="C185" s="7"/>
      <c r="D185" s="7"/>
      <c r="E185" s="8"/>
      <c r="F185" s="6"/>
      <c r="G185" s="15"/>
      <c r="H185" s="14"/>
      <c r="I185" s="1"/>
      <c r="J185" s="1"/>
    </row>
    <row r="186" spans="1:10" s="12" customFormat="1" ht="20.100000000000001" customHeight="1" outlineLevel="1">
      <c r="A186" s="6"/>
      <c r="B186" s="7"/>
      <c r="C186" s="7"/>
      <c r="D186" s="7"/>
      <c r="E186" s="8"/>
      <c r="F186" s="6"/>
      <c r="G186" s="15"/>
      <c r="H186" s="14"/>
      <c r="I186" s="1"/>
      <c r="J186" s="1"/>
    </row>
    <row r="187" spans="1:10" s="12" customFormat="1" ht="20.100000000000001" customHeight="1" outlineLevel="1">
      <c r="A187" s="6"/>
      <c r="B187" s="7"/>
      <c r="C187" s="7"/>
      <c r="D187" s="7"/>
      <c r="E187" s="8"/>
      <c r="F187" s="6"/>
      <c r="G187" s="15"/>
      <c r="H187" s="14"/>
      <c r="I187" s="1"/>
      <c r="J187" s="1"/>
    </row>
    <row r="188" spans="1:10" s="12" customFormat="1" ht="20.100000000000001" customHeight="1" outlineLevel="1">
      <c r="A188" s="6"/>
      <c r="B188" s="7"/>
      <c r="C188" s="7"/>
      <c r="D188" s="7"/>
      <c r="E188" s="8"/>
      <c r="F188" s="6"/>
      <c r="G188" s="15"/>
      <c r="H188" s="14"/>
      <c r="I188" s="1"/>
      <c r="J188" s="1"/>
    </row>
    <row r="189" spans="1:10" s="12" customFormat="1" ht="20.100000000000001" customHeight="1" outlineLevel="1">
      <c r="A189" s="6"/>
      <c r="B189" s="7"/>
      <c r="C189" s="7"/>
      <c r="D189" s="7"/>
      <c r="E189" s="8"/>
      <c r="F189" s="6"/>
      <c r="G189" s="15"/>
      <c r="H189" s="14"/>
      <c r="I189" s="1"/>
      <c r="J189" s="1"/>
    </row>
    <row r="190" spans="1:10" s="12" customFormat="1" ht="20.100000000000001" customHeight="1" outlineLevel="1">
      <c r="A190" s="6"/>
      <c r="B190" s="7"/>
      <c r="C190" s="7"/>
      <c r="D190" s="7"/>
      <c r="E190" s="8"/>
      <c r="F190" s="6"/>
      <c r="G190" s="15"/>
      <c r="H190" s="14"/>
      <c r="I190" s="1"/>
      <c r="J190" s="1"/>
    </row>
    <row r="191" spans="1:10" s="12" customFormat="1" ht="20.100000000000001" customHeight="1" outlineLevel="1">
      <c r="A191" s="6"/>
      <c r="B191" s="7"/>
      <c r="C191" s="7"/>
      <c r="D191" s="7"/>
      <c r="E191" s="8"/>
      <c r="F191" s="6"/>
      <c r="G191" s="15"/>
      <c r="H191" s="14"/>
      <c r="I191" s="1"/>
      <c r="J191" s="1"/>
    </row>
    <row r="192" spans="1:10" s="12" customFormat="1" ht="20.100000000000001" customHeight="1" outlineLevel="1">
      <c r="A192" s="6"/>
      <c r="B192" s="7"/>
      <c r="C192" s="7"/>
      <c r="D192" s="7"/>
      <c r="E192" s="8"/>
      <c r="F192" s="6"/>
      <c r="G192" s="15"/>
      <c r="H192" s="14"/>
      <c r="I192" s="1"/>
      <c r="J192" s="1"/>
    </row>
    <row r="193" spans="1:10" s="12" customFormat="1" ht="20.100000000000001" customHeight="1" outlineLevel="1">
      <c r="A193" s="6"/>
      <c r="B193" s="7"/>
      <c r="C193" s="7"/>
      <c r="D193" s="7"/>
      <c r="E193" s="8"/>
      <c r="F193" s="6"/>
      <c r="G193" s="15"/>
      <c r="H193" s="14"/>
      <c r="I193" s="1"/>
      <c r="J193" s="1"/>
    </row>
    <row r="194" spans="1:10" s="12" customFormat="1" ht="20.100000000000001" customHeight="1" outlineLevel="1">
      <c r="A194" s="6"/>
      <c r="B194" s="7"/>
      <c r="C194" s="7"/>
      <c r="D194" s="7"/>
      <c r="E194" s="8"/>
      <c r="F194" s="6"/>
      <c r="G194" s="15"/>
      <c r="H194" s="14"/>
      <c r="I194" s="1"/>
      <c r="J194" s="1"/>
    </row>
    <row r="195" spans="1:10" s="12" customFormat="1" ht="20.100000000000001" customHeight="1" outlineLevel="1">
      <c r="A195" s="6"/>
      <c r="B195" s="7"/>
      <c r="C195" s="7"/>
      <c r="D195" s="7"/>
      <c r="E195" s="8"/>
      <c r="F195" s="6"/>
      <c r="G195" s="15"/>
      <c r="H195" s="14"/>
      <c r="I195" s="1"/>
      <c r="J195" s="1"/>
    </row>
    <row r="196" spans="1:10" s="12" customFormat="1" ht="20.100000000000001" customHeight="1" outlineLevel="1">
      <c r="A196" s="6"/>
      <c r="B196" s="7"/>
      <c r="C196" s="7"/>
      <c r="D196" s="7"/>
      <c r="E196" s="8"/>
      <c r="F196" s="6"/>
      <c r="G196" s="15"/>
      <c r="H196" s="14"/>
      <c r="I196" s="1"/>
      <c r="J196" s="1"/>
    </row>
    <row r="197" spans="1:10" s="12" customFormat="1" ht="20.100000000000001" customHeight="1" outlineLevel="1">
      <c r="A197" s="6"/>
      <c r="B197" s="7"/>
      <c r="C197" s="7"/>
      <c r="D197" s="7"/>
      <c r="E197" s="8"/>
      <c r="F197" s="6"/>
      <c r="G197" s="15"/>
      <c r="H197" s="14"/>
      <c r="I197" s="1"/>
      <c r="J197" s="1"/>
    </row>
    <row r="198" spans="1:10" s="12" customFormat="1" ht="20.100000000000001" customHeight="1" outlineLevel="1">
      <c r="A198" s="6"/>
      <c r="B198" s="7"/>
      <c r="C198" s="7"/>
      <c r="D198" s="7"/>
      <c r="E198" s="8"/>
      <c r="F198" s="6"/>
      <c r="G198" s="15"/>
      <c r="H198" s="14"/>
      <c r="I198" s="1"/>
      <c r="J198" s="24"/>
    </row>
    <row r="199" spans="1:10" s="12" customFormat="1" ht="20.100000000000001" customHeight="1" outlineLevel="1">
      <c r="A199" s="6"/>
      <c r="B199" s="7"/>
      <c r="C199" s="7"/>
      <c r="D199" s="7"/>
      <c r="E199" s="8"/>
      <c r="F199" s="6"/>
      <c r="G199" s="15"/>
      <c r="H199" s="14"/>
      <c r="I199" s="1"/>
      <c r="J199" s="1"/>
    </row>
    <row r="200" spans="1:10" s="12" customFormat="1" ht="20.100000000000001" customHeight="1" outlineLevel="1">
      <c r="A200" s="6"/>
      <c r="B200" s="7"/>
      <c r="C200" s="7"/>
      <c r="D200" s="7"/>
      <c r="E200" s="8"/>
      <c r="F200" s="6"/>
      <c r="G200" s="15"/>
      <c r="H200" s="14"/>
      <c r="I200" s="1"/>
      <c r="J200" s="1"/>
    </row>
    <row r="201" spans="1:10" s="12" customFormat="1" ht="20.100000000000001" customHeight="1" outlineLevel="1">
      <c r="A201" s="6"/>
      <c r="B201" s="7"/>
      <c r="C201" s="7"/>
      <c r="D201" s="7"/>
      <c r="E201" s="8"/>
      <c r="F201" s="6"/>
      <c r="G201" s="15"/>
      <c r="H201" s="14"/>
      <c r="I201" s="1"/>
      <c r="J201" s="1"/>
    </row>
    <row r="202" spans="1:10" s="12" customFormat="1" ht="20.100000000000001" customHeight="1" outlineLevel="1">
      <c r="A202" s="6"/>
      <c r="B202" s="7"/>
      <c r="C202" s="7"/>
      <c r="D202" s="7"/>
      <c r="E202" s="8"/>
      <c r="F202" s="6"/>
      <c r="G202" s="15"/>
      <c r="H202" s="14"/>
      <c r="I202" s="1"/>
      <c r="J202" s="1"/>
    </row>
    <row r="203" spans="1:10" s="12" customFormat="1" ht="20.100000000000001" customHeight="1" outlineLevel="1">
      <c r="A203" s="6"/>
      <c r="B203" s="7"/>
      <c r="C203" s="7"/>
      <c r="D203" s="7"/>
      <c r="E203" s="8"/>
      <c r="F203" s="6"/>
      <c r="G203" s="15"/>
      <c r="H203" s="14"/>
      <c r="I203" s="1"/>
      <c r="J203" s="1"/>
    </row>
    <row r="204" spans="1:10" s="12" customFormat="1" ht="30" customHeight="1" outlineLevel="1">
      <c r="A204" s="6"/>
      <c r="B204" s="7"/>
      <c r="C204" s="7"/>
      <c r="D204" s="7"/>
      <c r="E204" s="8"/>
      <c r="F204" s="6"/>
      <c r="G204" s="15"/>
      <c r="H204" s="14"/>
      <c r="I204" s="1"/>
      <c r="J204" s="1"/>
    </row>
    <row r="205" spans="1:10" s="12" customFormat="1" ht="20.100000000000001" customHeight="1" outlineLevel="1">
      <c r="A205" s="6"/>
      <c r="B205" s="7"/>
      <c r="C205" s="7"/>
      <c r="D205" s="7"/>
      <c r="E205" s="8"/>
      <c r="F205" s="6"/>
      <c r="G205" s="15"/>
      <c r="H205" s="14"/>
      <c r="I205" s="1"/>
      <c r="J205" s="1"/>
    </row>
    <row r="206" spans="1:10" s="12" customFormat="1" ht="20.100000000000001" customHeight="1" outlineLevel="1">
      <c r="A206" s="6"/>
      <c r="B206" s="7"/>
      <c r="C206" s="7"/>
      <c r="D206" s="7"/>
      <c r="E206" s="8"/>
      <c r="F206" s="6"/>
      <c r="G206" s="15"/>
      <c r="H206" s="14"/>
      <c r="I206" s="1"/>
      <c r="J206" s="1"/>
    </row>
    <row r="207" spans="1:10" s="12" customFormat="1" ht="20.100000000000001" customHeight="1" outlineLevel="1">
      <c r="A207" s="6"/>
      <c r="B207" s="7"/>
      <c r="C207" s="7"/>
      <c r="D207" s="7"/>
      <c r="E207" s="8"/>
      <c r="F207" s="6"/>
      <c r="G207" s="15"/>
      <c r="H207" s="14"/>
      <c r="I207" s="1"/>
      <c r="J207" s="1"/>
    </row>
    <row r="208" spans="1:10" s="12" customFormat="1" ht="20.100000000000001" customHeight="1" outlineLevel="1">
      <c r="A208" s="6"/>
      <c r="B208" s="7"/>
      <c r="C208" s="7"/>
      <c r="D208" s="7"/>
      <c r="E208" s="8"/>
      <c r="F208" s="6"/>
      <c r="G208" s="15"/>
      <c r="H208" s="14"/>
      <c r="I208" s="1"/>
      <c r="J208" s="1"/>
    </row>
    <row r="209" spans="1:10" s="12" customFormat="1" ht="20.100000000000001" customHeight="1" outlineLevel="1">
      <c r="A209" s="6"/>
      <c r="B209" s="7"/>
      <c r="C209" s="7"/>
      <c r="D209" s="7"/>
      <c r="E209" s="8"/>
      <c r="F209" s="6"/>
      <c r="G209" s="15"/>
      <c r="H209" s="14"/>
      <c r="I209" s="1"/>
      <c r="J209" s="1"/>
    </row>
    <row r="210" spans="1:10" s="12" customFormat="1" ht="20.100000000000001" customHeight="1" outlineLevel="1">
      <c r="A210" s="6"/>
      <c r="B210" s="7"/>
      <c r="C210" s="7"/>
      <c r="D210" s="7"/>
      <c r="E210" s="8"/>
      <c r="F210" s="6"/>
      <c r="G210" s="15"/>
      <c r="H210" s="14"/>
      <c r="I210" s="1"/>
      <c r="J210" s="1"/>
    </row>
    <row r="211" spans="1:10" s="12" customFormat="1" ht="20.100000000000001" customHeight="1" outlineLevel="1">
      <c r="A211" s="6"/>
      <c r="B211" s="7"/>
      <c r="C211" s="7"/>
      <c r="D211" s="7"/>
      <c r="E211" s="8"/>
      <c r="F211" s="6"/>
      <c r="G211" s="15"/>
      <c r="H211" s="14"/>
      <c r="I211" s="1"/>
      <c r="J211" s="1"/>
    </row>
    <row r="212" spans="1:10" s="12" customFormat="1" ht="20.100000000000001" customHeight="1" outlineLevel="1">
      <c r="A212" s="6"/>
      <c r="B212" s="7"/>
      <c r="C212" s="7"/>
      <c r="D212" s="7"/>
      <c r="E212" s="8"/>
      <c r="F212" s="6"/>
      <c r="G212" s="15"/>
      <c r="H212" s="14"/>
      <c r="I212" s="1"/>
      <c r="J212" s="1"/>
    </row>
    <row r="213" spans="1:10" s="12" customFormat="1" ht="20.100000000000001" customHeight="1" outlineLevel="1">
      <c r="A213" s="6"/>
      <c r="B213" s="7"/>
      <c r="C213" s="7"/>
      <c r="D213" s="7"/>
      <c r="E213" s="8"/>
      <c r="F213" s="6"/>
      <c r="G213" s="15"/>
      <c r="H213" s="14"/>
      <c r="I213" s="1"/>
      <c r="J213" s="1"/>
    </row>
    <row r="214" spans="1:10" s="12" customFormat="1" ht="20.100000000000001" customHeight="1" outlineLevel="1">
      <c r="A214" s="6"/>
      <c r="B214" s="7"/>
      <c r="C214" s="7"/>
      <c r="D214" s="7"/>
      <c r="E214" s="8"/>
      <c r="F214" s="6"/>
      <c r="G214" s="15"/>
      <c r="H214" s="14"/>
      <c r="I214" s="1"/>
      <c r="J214" s="1"/>
    </row>
    <row r="215" spans="1:10" s="12" customFormat="1" ht="20.100000000000001" customHeight="1" outlineLevel="1">
      <c r="A215" s="6"/>
      <c r="B215" s="7"/>
      <c r="C215" s="7"/>
      <c r="D215" s="7"/>
      <c r="E215" s="8"/>
      <c r="F215" s="6"/>
      <c r="G215" s="15"/>
      <c r="H215" s="14"/>
      <c r="I215" s="1"/>
      <c r="J215" s="1"/>
    </row>
    <row r="216" spans="1:10" s="12" customFormat="1" ht="20.100000000000001" customHeight="1" outlineLevel="1">
      <c r="A216" s="6"/>
      <c r="B216" s="7"/>
      <c r="C216" s="7"/>
      <c r="D216" s="7"/>
      <c r="E216" s="8"/>
      <c r="F216" s="6"/>
      <c r="G216" s="15"/>
      <c r="H216" s="14"/>
      <c r="I216" s="1"/>
      <c r="J216" s="1"/>
    </row>
    <row r="217" spans="1:10" s="12" customFormat="1" ht="20.100000000000001" customHeight="1" outlineLevel="1">
      <c r="A217" s="6"/>
      <c r="B217" s="7"/>
      <c r="C217" s="7"/>
      <c r="D217" s="7"/>
      <c r="E217" s="8"/>
      <c r="F217" s="6"/>
      <c r="G217" s="15"/>
      <c r="H217" s="14"/>
      <c r="I217" s="1"/>
      <c r="J217" s="1"/>
    </row>
    <row r="218" spans="1:10" ht="20.100000000000001" customHeight="1" outlineLevel="1"/>
    <row r="219" spans="1:10" ht="20.100000000000001" customHeight="1"/>
    <row r="220" spans="1:10" ht="20.100000000000001" customHeight="1"/>
    <row r="221" spans="1:10" ht="39.950000000000003" customHeight="1" outlineLevel="1"/>
    <row r="222" spans="1:10" ht="30" customHeight="1" outlineLevel="1"/>
    <row r="223" spans="1:10" ht="39.950000000000003" customHeight="1" outlineLevel="1"/>
    <row r="224" spans="1:10" ht="30" customHeight="1" outlineLevel="1"/>
    <row r="225" spans="1:12" ht="30" customHeight="1" outlineLevel="1"/>
    <row r="226" spans="1:12" ht="20.100000000000001" customHeight="1" outlineLevel="1"/>
    <row r="227" spans="1:12" ht="20.100000000000001" customHeight="1" outlineLevel="1"/>
    <row r="228" spans="1:12" ht="30" customHeight="1" outlineLevel="1"/>
    <row r="229" spans="1:12" ht="30" customHeight="1" outlineLevel="1"/>
    <row r="230" spans="1:12" ht="30" customHeight="1" outlineLevel="1"/>
    <row r="231" spans="1:12" s="12" customFormat="1" ht="30" customHeight="1" outlineLevel="1">
      <c r="A231" s="6"/>
      <c r="B231" s="7"/>
      <c r="C231" s="7"/>
      <c r="D231" s="7"/>
      <c r="E231" s="8"/>
      <c r="F231" s="6"/>
      <c r="G231" s="15"/>
      <c r="H231" s="14"/>
      <c r="I231" s="1"/>
      <c r="J231" s="1"/>
    </row>
    <row r="232" spans="1:12" s="12" customFormat="1" ht="39.950000000000003" customHeight="1" outlineLevel="1">
      <c r="A232" s="6"/>
      <c r="B232" s="7"/>
      <c r="C232" s="7"/>
      <c r="D232" s="7"/>
      <c r="E232" s="8"/>
      <c r="F232" s="6"/>
      <c r="G232" s="15"/>
      <c r="H232" s="14"/>
      <c r="I232" s="1"/>
      <c r="J232" s="1"/>
    </row>
    <row r="233" spans="1:12" s="12" customFormat="1" ht="39.950000000000003" customHeight="1" outlineLevel="1">
      <c r="A233" s="6"/>
      <c r="B233" s="7"/>
      <c r="C233" s="7"/>
      <c r="D233" s="7"/>
      <c r="E233" s="8"/>
      <c r="F233" s="6"/>
      <c r="G233" s="15"/>
      <c r="H233" s="14"/>
      <c r="I233" s="1"/>
      <c r="J233" s="1"/>
    </row>
    <row r="234" spans="1:12" ht="20.100000000000001" customHeight="1" outlineLevel="1"/>
    <row r="235" spans="1:12" s="6" customFormat="1" ht="20.100000000000001" customHeight="1" outlineLevel="1">
      <c r="B235" s="7"/>
      <c r="C235" s="7"/>
      <c r="D235" s="7"/>
      <c r="E235" s="8"/>
      <c r="G235" s="15"/>
      <c r="H235" s="14"/>
      <c r="I235" s="1"/>
      <c r="J235" s="1"/>
      <c r="K235" s="1"/>
      <c r="L235" s="1"/>
    </row>
    <row r="236" spans="1:12" s="6" customFormat="1" ht="30" customHeight="1" outlineLevel="1">
      <c r="B236" s="7"/>
      <c r="C236" s="7"/>
      <c r="D236" s="7"/>
      <c r="E236" s="8"/>
      <c r="G236" s="15"/>
      <c r="H236" s="14"/>
      <c r="I236" s="1"/>
      <c r="J236" s="1"/>
      <c r="K236" s="1"/>
      <c r="L236" s="1"/>
    </row>
    <row r="237" spans="1:12" s="6" customFormat="1" ht="20.100000000000001" customHeight="1" outlineLevel="1">
      <c r="B237" s="7"/>
      <c r="C237" s="7"/>
      <c r="D237" s="7"/>
      <c r="E237" s="8"/>
      <c r="G237" s="15"/>
      <c r="H237" s="14"/>
      <c r="I237" s="1"/>
      <c r="J237" s="1"/>
      <c r="K237" s="1"/>
      <c r="L237" s="1"/>
    </row>
    <row r="238" spans="1:12" s="6" customFormat="1" ht="20.100000000000001" customHeight="1" outlineLevel="1">
      <c r="B238" s="7"/>
      <c r="C238" s="7"/>
      <c r="D238" s="7"/>
      <c r="E238" s="8"/>
      <c r="G238" s="15"/>
      <c r="H238" s="14"/>
      <c r="I238" s="1"/>
      <c r="J238" s="1"/>
      <c r="K238" s="1"/>
      <c r="L238" s="1"/>
    </row>
    <row r="239" spans="1:12" s="6" customFormat="1" ht="30" customHeight="1" outlineLevel="1">
      <c r="B239" s="7"/>
      <c r="C239" s="7"/>
      <c r="D239" s="7"/>
      <c r="E239" s="8"/>
      <c r="G239" s="15"/>
      <c r="H239" s="14"/>
      <c r="I239" s="1"/>
      <c r="J239" s="1"/>
      <c r="K239" s="1"/>
      <c r="L239" s="1"/>
    </row>
    <row r="240" spans="1:12" s="6" customFormat="1" ht="20.100000000000001" customHeight="1" outlineLevel="1">
      <c r="B240" s="7"/>
      <c r="C240" s="7"/>
      <c r="D240" s="7"/>
      <c r="E240" s="8"/>
      <c r="G240" s="15"/>
      <c r="H240" s="14"/>
      <c r="I240" s="1"/>
      <c r="J240" s="1"/>
      <c r="K240" s="1"/>
      <c r="L240" s="1"/>
    </row>
    <row r="241" spans="1:12" s="6" customFormat="1" ht="20.100000000000001" customHeight="1" outlineLevel="1">
      <c r="B241" s="7"/>
      <c r="C241" s="7"/>
      <c r="D241" s="7"/>
      <c r="E241" s="8"/>
      <c r="G241" s="15"/>
      <c r="H241" s="14"/>
      <c r="I241" s="1"/>
      <c r="J241" s="1"/>
      <c r="K241" s="1"/>
      <c r="L241" s="1"/>
    </row>
    <row r="242" spans="1:12" s="6" customFormat="1" ht="30" customHeight="1" outlineLevel="1">
      <c r="B242" s="7"/>
      <c r="C242" s="7"/>
      <c r="D242" s="7"/>
      <c r="E242" s="8"/>
      <c r="G242" s="15"/>
      <c r="H242" s="14"/>
      <c r="I242" s="1"/>
      <c r="J242" s="1"/>
      <c r="K242" s="1"/>
      <c r="L242" s="1"/>
    </row>
    <row r="243" spans="1:12" s="6" customFormat="1" ht="30" customHeight="1" outlineLevel="1">
      <c r="B243" s="7"/>
      <c r="C243" s="7"/>
      <c r="D243" s="7"/>
      <c r="E243" s="8"/>
      <c r="G243" s="15"/>
      <c r="H243" s="14"/>
      <c r="I243" s="1"/>
      <c r="J243" s="1"/>
      <c r="K243" s="1"/>
      <c r="L243" s="1"/>
    </row>
    <row r="244" spans="1:12" s="6" customFormat="1" ht="30" customHeight="1" outlineLevel="1">
      <c r="B244" s="7"/>
      <c r="C244" s="7"/>
      <c r="D244" s="7"/>
      <c r="E244" s="8"/>
      <c r="G244" s="15"/>
      <c r="H244" s="14"/>
      <c r="I244" s="1"/>
      <c r="J244" s="1"/>
      <c r="K244" s="1"/>
      <c r="L244" s="1"/>
    </row>
    <row r="245" spans="1:12" s="6" customFormat="1" ht="20.100000000000001" customHeight="1" outlineLevel="1">
      <c r="B245" s="7"/>
      <c r="C245" s="7"/>
      <c r="D245" s="7"/>
      <c r="E245" s="8"/>
      <c r="G245" s="15"/>
      <c r="H245" s="14"/>
      <c r="I245" s="1"/>
      <c r="J245" s="1"/>
      <c r="K245" s="1"/>
      <c r="L245" s="1"/>
    </row>
    <row r="246" spans="1:12" s="6" customFormat="1" ht="20.100000000000001" customHeight="1" outlineLevel="1">
      <c r="B246" s="7"/>
      <c r="C246" s="7"/>
      <c r="D246" s="7"/>
      <c r="E246" s="8"/>
      <c r="G246" s="15"/>
      <c r="H246" s="14"/>
      <c r="I246" s="1"/>
      <c r="J246" s="1"/>
      <c r="K246" s="1"/>
      <c r="L246" s="1"/>
    </row>
    <row r="247" spans="1:12" s="6" customFormat="1" ht="30" customHeight="1" outlineLevel="1">
      <c r="B247" s="7"/>
      <c r="C247" s="7"/>
      <c r="D247" s="7"/>
      <c r="E247" s="8"/>
      <c r="G247" s="15"/>
      <c r="H247" s="14"/>
      <c r="I247" s="1"/>
      <c r="J247" s="1"/>
      <c r="K247" s="1"/>
      <c r="L247" s="1"/>
    </row>
    <row r="248" spans="1:12" s="6" customFormat="1" ht="30" customHeight="1" outlineLevel="1">
      <c r="B248" s="7"/>
      <c r="C248" s="7"/>
      <c r="D248" s="7"/>
      <c r="E248" s="8"/>
      <c r="G248" s="15"/>
      <c r="H248" s="14"/>
      <c r="I248" s="1"/>
      <c r="J248" s="1"/>
      <c r="K248" s="1"/>
      <c r="L248" s="1"/>
    </row>
    <row r="249" spans="1:12" s="6" customFormat="1" ht="20.100000000000001" customHeight="1" outlineLevel="1">
      <c r="B249" s="7"/>
      <c r="C249" s="7"/>
      <c r="D249" s="7"/>
      <c r="E249" s="8"/>
      <c r="G249" s="15"/>
      <c r="H249" s="14"/>
      <c r="I249" s="1"/>
      <c r="J249" s="1"/>
      <c r="K249" s="1"/>
      <c r="L249" s="1"/>
    </row>
    <row r="250" spans="1:12" s="6" customFormat="1" ht="20.100000000000001" customHeight="1">
      <c r="B250" s="7"/>
      <c r="C250" s="7"/>
      <c r="D250" s="7"/>
      <c r="E250" s="8"/>
      <c r="G250" s="15"/>
      <c r="H250" s="14"/>
      <c r="I250" s="1"/>
      <c r="J250" s="1"/>
      <c r="K250" s="1"/>
      <c r="L250" s="1"/>
    </row>
    <row r="251" spans="1:12" ht="20.100000000000001" customHeight="1" collapsed="1"/>
    <row r="252" spans="1:12" ht="20.100000000000001" customHeight="1" outlineLevel="1"/>
    <row r="253" spans="1:12" ht="20.100000000000001" customHeight="1" outlineLevel="1"/>
    <row r="254" spans="1:12" s="12" customFormat="1" ht="20.100000000000001" customHeight="1" outlineLevel="1">
      <c r="A254" s="6"/>
      <c r="B254" s="7"/>
      <c r="C254" s="7"/>
      <c r="D254" s="7"/>
      <c r="E254" s="8"/>
      <c r="F254" s="6"/>
      <c r="G254" s="15"/>
      <c r="H254" s="14"/>
      <c r="I254" s="1"/>
      <c r="J254" s="1"/>
    </row>
    <row r="255" spans="1:12" s="12" customFormat="1" ht="20.100000000000001" customHeight="1" outlineLevel="1">
      <c r="A255" s="6"/>
      <c r="B255" s="7"/>
      <c r="C255" s="7"/>
      <c r="D255" s="7"/>
      <c r="E255" s="8"/>
      <c r="F255" s="6"/>
      <c r="G255" s="15"/>
      <c r="H255" s="14"/>
      <c r="I255" s="1"/>
      <c r="J255" s="1"/>
    </row>
    <row r="256" spans="1:12" s="12" customFormat="1" ht="20.100000000000001" customHeight="1" outlineLevel="1">
      <c r="A256" s="6"/>
      <c r="B256" s="7"/>
      <c r="C256" s="7"/>
      <c r="D256" s="7"/>
      <c r="E256" s="8"/>
      <c r="F256" s="6"/>
      <c r="G256" s="15"/>
      <c r="H256" s="14"/>
      <c r="I256" s="1"/>
      <c r="J256" s="1"/>
    </row>
    <row r="257" spans="1:10" s="12" customFormat="1" ht="20.100000000000001" customHeight="1" outlineLevel="1">
      <c r="A257" s="6"/>
      <c r="B257" s="7"/>
      <c r="C257" s="7"/>
      <c r="D257" s="7"/>
      <c r="E257" s="8"/>
      <c r="F257" s="6"/>
      <c r="G257" s="15"/>
      <c r="H257" s="14"/>
      <c r="I257" s="1"/>
      <c r="J257" s="1"/>
    </row>
    <row r="258" spans="1:10" s="12" customFormat="1" ht="20.100000000000001" customHeight="1" outlineLevel="1">
      <c r="A258" s="6"/>
      <c r="B258" s="7"/>
      <c r="C258" s="7"/>
      <c r="D258" s="7"/>
      <c r="E258" s="8"/>
      <c r="F258" s="6"/>
      <c r="G258" s="15"/>
      <c r="H258" s="14"/>
      <c r="I258" s="1"/>
      <c r="J258" s="1"/>
    </row>
    <row r="259" spans="1:10" s="12" customFormat="1" ht="20.100000000000001" customHeight="1" outlineLevel="1">
      <c r="A259" s="6"/>
      <c r="B259" s="7"/>
      <c r="C259" s="7"/>
      <c r="D259" s="7"/>
      <c r="E259" s="8"/>
      <c r="F259" s="6"/>
      <c r="G259" s="15"/>
      <c r="H259" s="14"/>
      <c r="I259" s="1"/>
      <c r="J259" s="1"/>
    </row>
    <row r="260" spans="1:10" s="12" customFormat="1" ht="20.100000000000001" customHeight="1" outlineLevel="1">
      <c r="A260" s="6"/>
      <c r="B260" s="7"/>
      <c r="C260" s="7"/>
      <c r="D260" s="7"/>
      <c r="E260" s="8"/>
      <c r="F260" s="6"/>
      <c r="G260" s="15"/>
      <c r="H260" s="14"/>
      <c r="I260" s="1"/>
      <c r="J260" s="1"/>
    </row>
    <row r="261" spans="1:10" s="12" customFormat="1" ht="20.100000000000001" customHeight="1" outlineLevel="1">
      <c r="A261" s="6"/>
      <c r="B261" s="7"/>
      <c r="C261" s="7"/>
      <c r="D261" s="7"/>
      <c r="E261" s="8"/>
      <c r="F261" s="6"/>
      <c r="G261" s="15"/>
      <c r="H261" s="14"/>
      <c r="I261" s="1"/>
      <c r="J261" s="1"/>
    </row>
    <row r="262" spans="1:10" s="12" customFormat="1" ht="20.100000000000001" customHeight="1" outlineLevel="1">
      <c r="A262" s="6"/>
      <c r="B262" s="7"/>
      <c r="C262" s="7"/>
      <c r="D262" s="7"/>
      <c r="E262" s="8"/>
      <c r="F262" s="6"/>
      <c r="G262" s="15"/>
      <c r="H262" s="14"/>
      <c r="I262" s="1"/>
      <c r="J262" s="1"/>
    </row>
    <row r="263" spans="1:10" s="12" customFormat="1" ht="20.100000000000001" customHeight="1" outlineLevel="1">
      <c r="A263" s="6"/>
      <c r="B263" s="7"/>
      <c r="C263" s="7"/>
      <c r="D263" s="7"/>
      <c r="E263" s="8"/>
      <c r="F263" s="6"/>
      <c r="G263" s="15"/>
      <c r="H263" s="14"/>
      <c r="I263" s="1"/>
      <c r="J263" s="1"/>
    </row>
    <row r="264" spans="1:10" s="12" customFormat="1" ht="20.100000000000001" customHeight="1" outlineLevel="1">
      <c r="A264" s="6"/>
      <c r="B264" s="7"/>
      <c r="C264" s="7"/>
      <c r="D264" s="7"/>
      <c r="E264" s="8"/>
      <c r="F264" s="6"/>
      <c r="G264" s="15"/>
      <c r="H264" s="14"/>
      <c r="I264" s="1"/>
      <c r="J264" s="1"/>
    </row>
    <row r="265" spans="1:10" s="12" customFormat="1" ht="20.100000000000001" customHeight="1" outlineLevel="1">
      <c r="A265" s="6"/>
      <c r="B265" s="7"/>
      <c r="C265" s="7"/>
      <c r="D265" s="7"/>
      <c r="E265" s="8"/>
      <c r="F265" s="6"/>
      <c r="G265" s="15"/>
      <c r="H265" s="14"/>
      <c r="I265" s="1"/>
      <c r="J265" s="1"/>
    </row>
    <row r="266" spans="1:10" s="12" customFormat="1" ht="20.100000000000001" customHeight="1" outlineLevel="1">
      <c r="A266" s="6"/>
      <c r="B266" s="7"/>
      <c r="C266" s="7"/>
      <c r="D266" s="7"/>
      <c r="E266" s="8"/>
      <c r="F266" s="6"/>
      <c r="G266" s="15"/>
      <c r="H266" s="14"/>
      <c r="I266" s="1"/>
      <c r="J266" s="1"/>
    </row>
    <row r="267" spans="1:10" s="12" customFormat="1" ht="20.100000000000001" customHeight="1" outlineLevel="1">
      <c r="A267" s="6"/>
      <c r="B267" s="7"/>
      <c r="C267" s="7"/>
      <c r="D267" s="7"/>
      <c r="E267" s="8"/>
      <c r="F267" s="6"/>
      <c r="G267" s="15"/>
      <c r="H267" s="14"/>
      <c r="I267" s="1"/>
      <c r="J267" s="1"/>
    </row>
    <row r="268" spans="1:10" s="12" customFormat="1" ht="20.100000000000001" customHeight="1" outlineLevel="1">
      <c r="A268" s="6"/>
      <c r="B268" s="7"/>
      <c r="C268" s="7"/>
      <c r="D268" s="7"/>
      <c r="E268" s="8"/>
      <c r="F268" s="6"/>
      <c r="G268" s="15"/>
      <c r="H268" s="14"/>
      <c r="I268" s="1"/>
      <c r="J268" s="1"/>
    </row>
    <row r="269" spans="1:10" s="12" customFormat="1" ht="20.100000000000001" customHeight="1" outlineLevel="1">
      <c r="A269" s="6"/>
      <c r="B269" s="7"/>
      <c r="C269" s="7"/>
      <c r="D269" s="7"/>
      <c r="E269" s="8"/>
      <c r="F269" s="6"/>
      <c r="G269" s="15"/>
      <c r="H269" s="14"/>
      <c r="I269" s="1"/>
      <c r="J269" s="1"/>
    </row>
    <row r="270" spans="1:10" s="12" customFormat="1" ht="20.100000000000001" customHeight="1" outlineLevel="1">
      <c r="A270" s="6"/>
      <c r="B270" s="7"/>
      <c r="C270" s="7"/>
      <c r="D270" s="7"/>
      <c r="E270" s="8"/>
      <c r="F270" s="6"/>
      <c r="G270" s="15"/>
      <c r="H270" s="14"/>
      <c r="I270" s="1"/>
      <c r="J270" s="1"/>
    </row>
    <row r="271" spans="1:10" s="12" customFormat="1" ht="20.100000000000001" customHeight="1" outlineLevel="1">
      <c r="A271" s="6"/>
      <c r="B271" s="7"/>
      <c r="C271" s="7"/>
      <c r="D271" s="7"/>
      <c r="E271" s="8"/>
      <c r="F271" s="6"/>
      <c r="G271" s="15"/>
      <c r="H271" s="14"/>
      <c r="I271" s="1"/>
      <c r="J271" s="1"/>
    </row>
    <row r="272" spans="1:10" s="12" customFormat="1" ht="20.100000000000001" customHeight="1" outlineLevel="1">
      <c r="A272" s="6"/>
      <c r="B272" s="7"/>
      <c r="C272" s="7"/>
      <c r="D272" s="7"/>
      <c r="E272" s="8"/>
      <c r="F272" s="6"/>
      <c r="G272" s="15"/>
      <c r="H272" s="14"/>
      <c r="I272" s="1"/>
      <c r="J272" s="1"/>
    </row>
    <row r="273" spans="1:10" ht="20.100000000000001" customHeight="1" outlineLevel="1"/>
    <row r="274" spans="1:10" ht="20.100000000000001" customHeight="1"/>
    <row r="275" spans="1:10" ht="20.100000000000001" customHeight="1"/>
    <row r="276" spans="1:10" s="12" customFormat="1" ht="20.100000000000001" customHeight="1" outlineLevel="1">
      <c r="A276" s="6"/>
      <c r="B276" s="7"/>
      <c r="C276" s="7"/>
      <c r="D276" s="7"/>
      <c r="E276" s="8"/>
      <c r="F276" s="6"/>
      <c r="G276" s="15"/>
      <c r="H276" s="14"/>
      <c r="I276" s="1"/>
      <c r="J276" s="1"/>
    </row>
    <row r="277" spans="1:10" s="12" customFormat="1" ht="20.100000000000001" customHeight="1" outlineLevel="1">
      <c r="A277" s="6"/>
      <c r="B277" s="7"/>
      <c r="C277" s="7"/>
      <c r="D277" s="7"/>
      <c r="E277" s="8"/>
      <c r="F277" s="6"/>
      <c r="G277" s="15"/>
      <c r="H277" s="14"/>
      <c r="I277" s="1"/>
      <c r="J277" s="1"/>
    </row>
    <row r="278" spans="1:10" s="12" customFormat="1" ht="20.100000000000001" customHeight="1" outlineLevel="1">
      <c r="A278" s="6"/>
      <c r="B278" s="7"/>
      <c r="C278" s="7"/>
      <c r="D278" s="7"/>
      <c r="E278" s="8"/>
      <c r="F278" s="6"/>
      <c r="G278" s="15"/>
      <c r="H278" s="14"/>
      <c r="I278" s="1"/>
      <c r="J278" s="1"/>
    </row>
    <row r="279" spans="1:10" s="12" customFormat="1" ht="20.100000000000001" customHeight="1" outlineLevel="1">
      <c r="A279" s="6"/>
      <c r="B279" s="7"/>
      <c r="C279" s="7"/>
      <c r="D279" s="7"/>
      <c r="E279" s="8"/>
      <c r="F279" s="6"/>
      <c r="G279" s="15"/>
      <c r="H279" s="14"/>
      <c r="I279" s="1"/>
      <c r="J279" s="1"/>
    </row>
    <row r="280" spans="1:10" s="12" customFormat="1" ht="20.100000000000001" customHeight="1" outlineLevel="1">
      <c r="A280" s="6"/>
      <c r="B280" s="7"/>
      <c r="C280" s="7"/>
      <c r="D280" s="7"/>
      <c r="E280" s="8"/>
      <c r="F280" s="6"/>
      <c r="G280" s="15"/>
      <c r="H280" s="14"/>
      <c r="I280" s="1"/>
      <c r="J280" s="1"/>
    </row>
    <row r="281" spans="1:10" s="12" customFormat="1" ht="20.100000000000001" customHeight="1" outlineLevel="1">
      <c r="A281" s="6"/>
      <c r="B281" s="7"/>
      <c r="C281" s="7"/>
      <c r="D281" s="7"/>
      <c r="E281" s="8"/>
      <c r="F281" s="6"/>
      <c r="G281" s="15"/>
      <c r="H281" s="14"/>
      <c r="I281" s="1"/>
      <c r="J281" s="1"/>
    </row>
    <row r="282" spans="1:10" s="12" customFormat="1" ht="20.100000000000001" customHeight="1" outlineLevel="1">
      <c r="A282" s="6"/>
      <c r="B282" s="7"/>
      <c r="C282" s="7"/>
      <c r="D282" s="7"/>
      <c r="E282" s="8"/>
      <c r="F282" s="6"/>
      <c r="G282" s="15"/>
      <c r="H282" s="14"/>
      <c r="I282" s="1"/>
      <c r="J282" s="1"/>
    </row>
    <row r="283" spans="1:10" s="12" customFormat="1" ht="20.100000000000001" customHeight="1" outlineLevel="1">
      <c r="A283" s="6"/>
      <c r="B283" s="7"/>
      <c r="C283" s="7"/>
      <c r="D283" s="7"/>
      <c r="E283" s="8"/>
      <c r="F283" s="6"/>
      <c r="G283" s="15"/>
      <c r="H283" s="14"/>
      <c r="I283" s="1"/>
      <c r="J283" s="1"/>
    </row>
    <row r="284" spans="1:10" s="12" customFormat="1" ht="20.100000000000001" customHeight="1" outlineLevel="1">
      <c r="A284" s="6"/>
      <c r="B284" s="7"/>
      <c r="C284" s="7"/>
      <c r="D284" s="7"/>
      <c r="E284" s="8"/>
      <c r="F284" s="6"/>
      <c r="G284" s="15"/>
      <c r="H284" s="14"/>
      <c r="I284" s="1"/>
      <c r="J284" s="1"/>
    </row>
    <row r="285" spans="1:10" s="12" customFormat="1" ht="20.100000000000001" customHeight="1" outlineLevel="1">
      <c r="A285" s="6"/>
      <c r="B285" s="7"/>
      <c r="C285" s="7"/>
      <c r="D285" s="7"/>
      <c r="E285" s="8"/>
      <c r="F285" s="6"/>
      <c r="G285" s="15"/>
      <c r="H285" s="14"/>
      <c r="I285" s="1"/>
      <c r="J285" s="1"/>
    </row>
    <row r="286" spans="1:10" s="12" customFormat="1" ht="20.100000000000001" customHeight="1" outlineLevel="1">
      <c r="A286" s="6"/>
      <c r="B286" s="7"/>
      <c r="C286" s="7"/>
      <c r="D286" s="7"/>
      <c r="E286" s="8"/>
      <c r="F286" s="6"/>
      <c r="G286" s="15"/>
      <c r="H286" s="14"/>
      <c r="I286" s="1"/>
      <c r="J286" s="1"/>
    </row>
    <row r="287" spans="1:10" s="12" customFormat="1" ht="20.100000000000001" customHeight="1" outlineLevel="1">
      <c r="A287" s="6"/>
      <c r="B287" s="7"/>
      <c r="C287" s="7"/>
      <c r="D287" s="7"/>
      <c r="E287" s="8"/>
      <c r="F287" s="6"/>
      <c r="G287" s="15"/>
      <c r="H287" s="14"/>
      <c r="I287" s="1"/>
      <c r="J287" s="1"/>
    </row>
    <row r="288" spans="1:10" s="12" customFormat="1" ht="20.100000000000001" customHeight="1" outlineLevel="1">
      <c r="A288" s="6"/>
      <c r="B288" s="7"/>
      <c r="C288" s="7"/>
      <c r="D288" s="7"/>
      <c r="E288" s="8"/>
      <c r="F288" s="6"/>
      <c r="G288" s="15"/>
      <c r="H288" s="14"/>
      <c r="I288" s="1"/>
      <c r="J288" s="1"/>
    </row>
    <row r="289" spans="1:10" s="12" customFormat="1" ht="20.100000000000001" customHeight="1" outlineLevel="1">
      <c r="A289" s="6"/>
      <c r="B289" s="7"/>
      <c r="C289" s="7"/>
      <c r="D289" s="7"/>
      <c r="E289" s="8"/>
      <c r="F289" s="6"/>
      <c r="G289" s="15"/>
      <c r="H289" s="14"/>
      <c r="I289" s="1"/>
      <c r="J289" s="1"/>
    </row>
    <row r="290" spans="1:10" s="12" customFormat="1" ht="20.100000000000001" customHeight="1" outlineLevel="1">
      <c r="A290" s="6"/>
      <c r="B290" s="7"/>
      <c r="C290" s="7"/>
      <c r="D290" s="7"/>
      <c r="E290" s="8"/>
      <c r="F290" s="6"/>
      <c r="G290" s="15"/>
      <c r="H290" s="14"/>
      <c r="I290" s="1"/>
      <c r="J290" s="1"/>
    </row>
    <row r="291" spans="1:10" s="12" customFormat="1" ht="20.100000000000001" customHeight="1" outlineLevel="1">
      <c r="A291" s="6"/>
      <c r="B291" s="7"/>
      <c r="C291" s="7"/>
      <c r="D291" s="7"/>
      <c r="E291" s="8"/>
      <c r="F291" s="6"/>
      <c r="G291" s="15"/>
      <c r="H291" s="14"/>
      <c r="I291" s="1"/>
      <c r="J291" s="1"/>
    </row>
    <row r="292" spans="1:10" s="12" customFormat="1" ht="20.100000000000001" customHeight="1" outlineLevel="1">
      <c r="A292" s="6"/>
      <c r="B292" s="7"/>
      <c r="C292" s="7"/>
      <c r="D292" s="7"/>
      <c r="E292" s="8"/>
      <c r="F292" s="6"/>
      <c r="G292" s="15"/>
      <c r="H292" s="14"/>
      <c r="I292" s="1"/>
      <c r="J292" s="1"/>
    </row>
    <row r="293" spans="1:10" s="12" customFormat="1" ht="20.100000000000001" customHeight="1" outlineLevel="1">
      <c r="A293" s="6"/>
      <c r="B293" s="7"/>
      <c r="C293" s="7"/>
      <c r="D293" s="7"/>
      <c r="E293" s="8"/>
      <c r="F293" s="6"/>
      <c r="G293" s="15"/>
      <c r="H293" s="14"/>
      <c r="I293" s="1"/>
      <c r="J293" s="1"/>
    </row>
    <row r="294" spans="1:10" s="12" customFormat="1" ht="20.100000000000001" customHeight="1" outlineLevel="1">
      <c r="A294" s="6"/>
      <c r="B294" s="7"/>
      <c r="C294" s="7"/>
      <c r="D294" s="7"/>
      <c r="E294" s="8"/>
      <c r="F294" s="6"/>
      <c r="G294" s="15"/>
      <c r="H294" s="14"/>
      <c r="I294" s="1"/>
      <c r="J294" s="1"/>
    </row>
    <row r="295" spans="1:10" s="12" customFormat="1" ht="20.100000000000001" customHeight="1" outlineLevel="1">
      <c r="A295" s="6"/>
      <c r="B295" s="7"/>
      <c r="C295" s="7"/>
      <c r="D295" s="7"/>
      <c r="E295" s="8"/>
      <c r="F295" s="6"/>
      <c r="G295" s="15"/>
      <c r="H295" s="14"/>
      <c r="I295" s="1"/>
      <c r="J295" s="1"/>
    </row>
    <row r="296" spans="1:10" s="12" customFormat="1" ht="20.100000000000001" customHeight="1" outlineLevel="1">
      <c r="A296" s="6"/>
      <c r="B296" s="7"/>
      <c r="C296" s="7"/>
      <c r="D296" s="7"/>
      <c r="E296" s="8"/>
      <c r="F296" s="6"/>
      <c r="G296" s="15"/>
      <c r="H296" s="14"/>
      <c r="I296" s="1"/>
      <c r="J296" s="1"/>
    </row>
    <row r="297" spans="1:10" s="12" customFormat="1" ht="20.100000000000001" customHeight="1" outlineLevel="1">
      <c r="A297" s="6"/>
      <c r="B297" s="7"/>
      <c r="C297" s="7"/>
      <c r="D297" s="7"/>
      <c r="E297" s="8"/>
      <c r="F297" s="6"/>
      <c r="G297" s="15"/>
      <c r="H297" s="14"/>
      <c r="I297" s="1"/>
      <c r="J297" s="1"/>
    </row>
    <row r="298" spans="1:10" s="12" customFormat="1" ht="20.100000000000001" customHeight="1" outlineLevel="1">
      <c r="A298" s="6"/>
      <c r="B298" s="7"/>
      <c r="C298" s="7"/>
      <c r="D298" s="7"/>
      <c r="E298" s="8"/>
      <c r="F298" s="6"/>
      <c r="G298" s="15"/>
      <c r="H298" s="14"/>
      <c r="I298" s="1"/>
      <c r="J298" s="1"/>
    </row>
    <row r="299" spans="1:10" s="12" customFormat="1" ht="20.100000000000001" customHeight="1" outlineLevel="1">
      <c r="A299" s="6"/>
      <c r="B299" s="7"/>
      <c r="C299" s="7"/>
      <c r="D299" s="7"/>
      <c r="E299" s="8"/>
      <c r="F299" s="6"/>
      <c r="G299" s="15"/>
      <c r="H299" s="14"/>
      <c r="I299" s="1"/>
      <c r="J299" s="1"/>
    </row>
    <row r="300" spans="1:10" s="12" customFormat="1" ht="20.100000000000001" customHeight="1" outlineLevel="1">
      <c r="A300" s="6"/>
      <c r="B300" s="7"/>
      <c r="C300" s="7"/>
      <c r="D300" s="7"/>
      <c r="E300" s="8"/>
      <c r="F300" s="6"/>
      <c r="G300" s="15"/>
      <c r="H300" s="14"/>
      <c r="I300" s="1"/>
      <c r="J300" s="1"/>
    </row>
    <row r="301" spans="1:10" s="12" customFormat="1" ht="20.100000000000001" customHeight="1" outlineLevel="1">
      <c r="A301" s="6"/>
      <c r="B301" s="7"/>
      <c r="C301" s="7"/>
      <c r="D301" s="7"/>
      <c r="E301" s="8"/>
      <c r="F301" s="6"/>
      <c r="G301" s="15"/>
      <c r="H301" s="14"/>
      <c r="I301" s="1"/>
      <c r="J301" s="1"/>
    </row>
    <row r="302" spans="1:10" s="12" customFormat="1" ht="20.100000000000001" customHeight="1" outlineLevel="1">
      <c r="A302" s="6"/>
      <c r="B302" s="7"/>
      <c r="C302" s="7"/>
      <c r="D302" s="7"/>
      <c r="E302" s="8"/>
      <c r="F302" s="6"/>
      <c r="G302" s="15"/>
      <c r="H302" s="14"/>
      <c r="I302" s="1"/>
      <c r="J302" s="1"/>
    </row>
    <row r="303" spans="1:10" s="12" customFormat="1" ht="20.100000000000001" customHeight="1" outlineLevel="1">
      <c r="A303" s="6"/>
      <c r="B303" s="7"/>
      <c r="C303" s="7"/>
      <c r="D303" s="7"/>
      <c r="E303" s="8"/>
      <c r="F303" s="6"/>
      <c r="G303" s="15"/>
      <c r="H303" s="14"/>
      <c r="I303" s="1"/>
      <c r="J303" s="1"/>
    </row>
    <row r="304" spans="1:10" ht="20.100000000000001" customHeight="1" outlineLevel="1"/>
    <row r="305" spans="1:10" ht="20.100000000000001" customHeight="1"/>
    <row r="306" spans="1:10" ht="20.100000000000001" customHeight="1" collapsed="1"/>
    <row r="307" spans="1:10" s="12" customFormat="1" ht="20.100000000000001" customHeight="1" outlineLevel="1">
      <c r="A307" s="6"/>
      <c r="B307" s="7"/>
      <c r="C307" s="7"/>
      <c r="D307" s="7"/>
      <c r="E307" s="8"/>
      <c r="F307" s="6"/>
      <c r="G307" s="15"/>
      <c r="H307" s="14"/>
      <c r="I307" s="1"/>
      <c r="J307" s="1"/>
    </row>
    <row r="308" spans="1:10" s="12" customFormat="1" ht="50.1" customHeight="1" outlineLevel="1">
      <c r="A308" s="6"/>
      <c r="B308" s="7"/>
      <c r="C308" s="7"/>
      <c r="D308" s="7"/>
      <c r="E308" s="8"/>
      <c r="F308" s="6"/>
      <c r="G308" s="15"/>
      <c r="H308" s="14"/>
      <c r="I308" s="1"/>
      <c r="J308" s="1"/>
    </row>
    <row r="309" spans="1:10" s="12" customFormat="1" ht="50.1" customHeight="1" outlineLevel="1">
      <c r="A309" s="6"/>
      <c r="B309" s="7"/>
      <c r="C309" s="7"/>
      <c r="D309" s="7"/>
      <c r="E309" s="8"/>
      <c r="F309" s="6"/>
      <c r="G309" s="15"/>
      <c r="H309" s="14"/>
      <c r="I309" s="1"/>
      <c r="J309" s="1"/>
    </row>
    <row r="310" spans="1:10" s="12" customFormat="1" ht="50.1" customHeight="1" outlineLevel="1">
      <c r="A310" s="6"/>
      <c r="B310" s="7"/>
      <c r="C310" s="7"/>
      <c r="D310" s="7"/>
      <c r="E310" s="8"/>
      <c r="F310" s="6"/>
      <c r="G310" s="15"/>
      <c r="H310" s="14"/>
      <c r="I310" s="1"/>
      <c r="J310" s="1"/>
    </row>
    <row r="311" spans="1:10" s="12" customFormat="1" ht="20.100000000000001" customHeight="1" outlineLevel="1">
      <c r="A311" s="6"/>
      <c r="B311" s="7"/>
      <c r="C311" s="7"/>
      <c r="D311" s="7"/>
      <c r="E311" s="8"/>
      <c r="F311" s="6"/>
      <c r="G311" s="15"/>
      <c r="H311" s="14"/>
      <c r="I311" s="1"/>
      <c r="J311" s="1"/>
    </row>
    <row r="312" spans="1:10" s="12" customFormat="1" ht="20.100000000000001" customHeight="1" outlineLevel="1">
      <c r="A312" s="6"/>
      <c r="B312" s="7"/>
      <c r="C312" s="7"/>
      <c r="D312" s="7"/>
      <c r="E312" s="8"/>
      <c r="F312" s="6"/>
      <c r="G312" s="15"/>
      <c r="H312" s="14"/>
      <c r="I312" s="1"/>
      <c r="J312" s="1"/>
    </row>
    <row r="313" spans="1:10" s="12" customFormat="1" ht="20.100000000000001" customHeight="1" outlineLevel="1">
      <c r="A313" s="6"/>
      <c r="B313" s="7"/>
      <c r="C313" s="7"/>
      <c r="D313" s="7"/>
      <c r="E313" s="8"/>
      <c r="F313" s="6"/>
      <c r="G313" s="15"/>
      <c r="H313" s="14"/>
      <c r="I313" s="1"/>
      <c r="J313" s="1"/>
    </row>
    <row r="314" spans="1:10" s="12" customFormat="1" ht="20.100000000000001" customHeight="1" outlineLevel="1">
      <c r="A314" s="6"/>
      <c r="B314" s="7"/>
      <c r="C314" s="7"/>
      <c r="D314" s="7"/>
      <c r="E314" s="8"/>
      <c r="F314" s="6"/>
      <c r="G314" s="15"/>
      <c r="H314" s="14"/>
      <c r="I314" s="1"/>
      <c r="J314" s="1"/>
    </row>
    <row r="315" spans="1:10" s="12" customFormat="1" ht="20.100000000000001" customHeight="1" outlineLevel="1">
      <c r="A315" s="6"/>
      <c r="B315" s="7"/>
      <c r="C315" s="7"/>
      <c r="D315" s="7"/>
      <c r="E315" s="8"/>
      <c r="F315" s="6"/>
      <c r="G315" s="15"/>
      <c r="H315" s="14"/>
      <c r="I315" s="1"/>
      <c r="J315" s="1"/>
    </row>
    <row r="316" spans="1:10" s="12" customFormat="1" ht="20.100000000000001" customHeight="1" outlineLevel="1">
      <c r="A316" s="6"/>
      <c r="B316" s="7"/>
      <c r="C316" s="7"/>
      <c r="D316" s="7"/>
      <c r="E316" s="8"/>
      <c r="F316" s="6"/>
      <c r="G316" s="15"/>
      <c r="H316" s="14"/>
      <c r="I316" s="1"/>
      <c r="J316" s="1"/>
    </row>
    <row r="317" spans="1:10" s="12" customFormat="1" ht="20.100000000000001" customHeight="1" outlineLevel="1">
      <c r="A317" s="6"/>
      <c r="B317" s="7"/>
      <c r="C317" s="7"/>
      <c r="D317" s="7"/>
      <c r="E317" s="8"/>
      <c r="F317" s="6"/>
      <c r="G317" s="15"/>
      <c r="H317" s="14"/>
      <c r="I317" s="1"/>
      <c r="J317" s="1"/>
    </row>
    <row r="318" spans="1:10" s="12" customFormat="1" ht="20.100000000000001" customHeight="1" outlineLevel="1">
      <c r="A318" s="6"/>
      <c r="B318" s="7"/>
      <c r="C318" s="7"/>
      <c r="D318" s="7"/>
      <c r="E318" s="8"/>
      <c r="F318" s="6"/>
      <c r="G318" s="15"/>
      <c r="H318" s="14"/>
      <c r="I318" s="1"/>
      <c r="J318" s="1"/>
    </row>
    <row r="319" spans="1:10" s="12" customFormat="1" ht="20.100000000000001" customHeight="1" outlineLevel="1">
      <c r="A319" s="6"/>
      <c r="B319" s="7"/>
      <c r="C319" s="7"/>
      <c r="D319" s="7"/>
      <c r="E319" s="8"/>
      <c r="F319" s="6"/>
      <c r="G319" s="15"/>
      <c r="H319" s="14"/>
      <c r="I319" s="1"/>
      <c r="J319" s="1"/>
    </row>
    <row r="320" spans="1:10" s="12" customFormat="1" ht="20.100000000000001" customHeight="1" outlineLevel="1">
      <c r="A320" s="6"/>
      <c r="B320" s="7"/>
      <c r="C320" s="7"/>
      <c r="D320" s="7"/>
      <c r="E320" s="8"/>
      <c r="F320" s="6"/>
      <c r="G320" s="15"/>
      <c r="H320" s="14"/>
      <c r="I320" s="1"/>
      <c r="J320" s="1"/>
    </row>
    <row r="321" spans="1:10" s="12" customFormat="1" ht="20.100000000000001" customHeight="1" outlineLevel="1">
      <c r="A321" s="6"/>
      <c r="B321" s="7"/>
      <c r="C321" s="7"/>
      <c r="D321" s="7"/>
      <c r="E321" s="8"/>
      <c r="F321" s="6"/>
      <c r="G321" s="15"/>
      <c r="H321" s="14"/>
      <c r="I321" s="1"/>
      <c r="J321" s="1"/>
    </row>
    <row r="322" spans="1:10" s="12" customFormat="1" ht="20.100000000000001" customHeight="1" outlineLevel="1">
      <c r="A322" s="6"/>
      <c r="B322" s="7"/>
      <c r="C322" s="7"/>
      <c r="D322" s="7"/>
      <c r="E322" s="8"/>
      <c r="F322" s="6"/>
      <c r="G322" s="15"/>
      <c r="H322" s="14"/>
      <c r="I322" s="1"/>
      <c r="J322" s="1"/>
    </row>
    <row r="323" spans="1:10" s="12" customFormat="1" ht="20.100000000000001" customHeight="1" outlineLevel="1">
      <c r="A323" s="6"/>
      <c r="B323" s="7"/>
      <c r="C323" s="7"/>
      <c r="D323" s="7"/>
      <c r="E323" s="8"/>
      <c r="F323" s="6"/>
      <c r="G323" s="15"/>
      <c r="H323" s="14"/>
      <c r="I323" s="1"/>
      <c r="J323" s="1"/>
    </row>
    <row r="324" spans="1:10" s="12" customFormat="1" ht="20.100000000000001" customHeight="1" outlineLevel="1">
      <c r="A324" s="6"/>
      <c r="B324" s="7"/>
      <c r="C324" s="7"/>
      <c r="D324" s="7"/>
      <c r="E324" s="8"/>
      <c r="F324" s="6"/>
      <c r="G324" s="15"/>
      <c r="H324" s="14"/>
      <c r="I324" s="1"/>
      <c r="J324" s="1"/>
    </row>
    <row r="325" spans="1:10" s="12" customFormat="1" ht="20.100000000000001" customHeight="1" outlineLevel="1">
      <c r="A325" s="6"/>
      <c r="B325" s="7"/>
      <c r="C325" s="7"/>
      <c r="D325" s="7"/>
      <c r="E325" s="8"/>
      <c r="F325" s="6"/>
      <c r="G325" s="15"/>
      <c r="H325" s="14"/>
      <c r="I325" s="1"/>
      <c r="J325" s="1"/>
    </row>
    <row r="326" spans="1:10" s="12" customFormat="1" ht="20.100000000000001" customHeight="1" outlineLevel="1">
      <c r="A326" s="6"/>
      <c r="B326" s="7"/>
      <c r="C326" s="7"/>
      <c r="D326" s="7"/>
      <c r="E326" s="8"/>
      <c r="F326" s="6"/>
      <c r="G326" s="15"/>
      <c r="H326" s="14"/>
      <c r="I326" s="1"/>
      <c r="J326" s="1"/>
    </row>
    <row r="327" spans="1:10" s="12" customFormat="1" ht="20.100000000000001" customHeight="1" outlineLevel="1">
      <c r="A327" s="6"/>
      <c r="B327" s="7"/>
      <c r="C327" s="7"/>
      <c r="D327" s="7"/>
      <c r="E327" s="8"/>
      <c r="F327" s="6"/>
      <c r="G327" s="15"/>
      <c r="H327" s="14"/>
      <c r="I327" s="1"/>
      <c r="J327" s="1"/>
    </row>
    <row r="328" spans="1:10" s="12" customFormat="1" ht="20.100000000000001" customHeight="1" outlineLevel="1">
      <c r="A328" s="6"/>
      <c r="B328" s="7"/>
      <c r="C328" s="7"/>
      <c r="D328" s="7"/>
      <c r="E328" s="8"/>
      <c r="F328" s="6"/>
      <c r="G328" s="15"/>
      <c r="H328" s="14"/>
      <c r="I328" s="1"/>
      <c r="J328" s="1"/>
    </row>
    <row r="329" spans="1:10" s="12" customFormat="1" ht="20.100000000000001" customHeight="1" outlineLevel="1">
      <c r="A329" s="6"/>
      <c r="B329" s="7"/>
      <c r="C329" s="7"/>
      <c r="D329" s="7"/>
      <c r="E329" s="8"/>
      <c r="F329" s="6"/>
      <c r="G329" s="15"/>
      <c r="H329" s="14"/>
      <c r="I329" s="1"/>
      <c r="J329" s="1"/>
    </row>
    <row r="330" spans="1:10" s="12" customFormat="1" ht="20.100000000000001" customHeight="1" outlineLevel="1">
      <c r="A330" s="6"/>
      <c r="B330" s="7"/>
      <c r="C330" s="7"/>
      <c r="D330" s="7"/>
      <c r="E330" s="8"/>
      <c r="F330" s="6"/>
      <c r="G330" s="15"/>
      <c r="H330" s="14"/>
      <c r="I330" s="1"/>
      <c r="J330" s="1"/>
    </row>
    <row r="331" spans="1:10" s="12" customFormat="1" ht="20.100000000000001" customHeight="1" outlineLevel="1">
      <c r="A331" s="6"/>
      <c r="B331" s="7"/>
      <c r="C331" s="7"/>
      <c r="D331" s="7"/>
      <c r="E331" s="8"/>
      <c r="F331" s="6"/>
      <c r="G331" s="15"/>
      <c r="H331" s="14"/>
      <c r="I331" s="1"/>
      <c r="J331" s="1"/>
    </row>
    <row r="332" spans="1:10" s="12" customFormat="1" ht="20.100000000000001" customHeight="1" outlineLevel="1">
      <c r="A332" s="6"/>
      <c r="B332" s="7"/>
      <c r="C332" s="7"/>
      <c r="D332" s="7"/>
      <c r="E332" s="8"/>
      <c r="F332" s="6"/>
      <c r="G332" s="15"/>
      <c r="H332" s="14"/>
      <c r="I332" s="1"/>
      <c r="J332" s="1"/>
    </row>
    <row r="333" spans="1:10" s="12" customFormat="1" ht="20.100000000000001" customHeight="1" outlineLevel="1">
      <c r="A333" s="6"/>
      <c r="B333" s="7"/>
      <c r="C333" s="7"/>
      <c r="D333" s="7"/>
      <c r="E333" s="8"/>
      <c r="F333" s="6"/>
      <c r="G333" s="15"/>
      <c r="H333" s="14"/>
      <c r="I333" s="1"/>
      <c r="J333" s="1"/>
    </row>
    <row r="334" spans="1:10" s="12" customFormat="1" ht="20.100000000000001" customHeight="1" outlineLevel="1">
      <c r="A334" s="6"/>
      <c r="B334" s="7"/>
      <c r="C334" s="7"/>
      <c r="D334" s="7"/>
      <c r="E334" s="8"/>
      <c r="F334" s="6"/>
      <c r="G334" s="15"/>
      <c r="H334" s="14"/>
      <c r="I334" s="1"/>
      <c r="J334" s="1"/>
    </row>
    <row r="335" spans="1:10" s="12" customFormat="1" ht="20.100000000000001" customHeight="1" outlineLevel="1">
      <c r="A335" s="6"/>
      <c r="B335" s="7"/>
      <c r="C335" s="7"/>
      <c r="D335" s="7"/>
      <c r="E335" s="8"/>
      <c r="F335" s="6"/>
      <c r="G335" s="15"/>
      <c r="H335" s="14"/>
      <c r="I335" s="1"/>
      <c r="J335" s="1"/>
    </row>
    <row r="336" spans="1:10" s="12" customFormat="1" ht="20.100000000000001" customHeight="1" outlineLevel="1">
      <c r="A336" s="6"/>
      <c r="B336" s="7"/>
      <c r="C336" s="7"/>
      <c r="D336" s="7"/>
      <c r="E336" s="8"/>
      <c r="F336" s="6"/>
      <c r="G336" s="15"/>
      <c r="H336" s="14"/>
      <c r="I336" s="1"/>
      <c r="J336" s="1"/>
    </row>
    <row r="337" spans="1:10" s="12" customFormat="1" ht="20.100000000000001" customHeight="1" outlineLevel="1">
      <c r="A337" s="6"/>
      <c r="B337" s="7"/>
      <c r="C337" s="7"/>
      <c r="D337" s="7"/>
      <c r="E337" s="8"/>
      <c r="F337" s="6"/>
      <c r="G337" s="15"/>
      <c r="H337" s="14"/>
      <c r="I337" s="1"/>
      <c r="J337" s="1"/>
    </row>
    <row r="338" spans="1:10" s="12" customFormat="1" ht="20.100000000000001" customHeight="1" outlineLevel="1">
      <c r="A338" s="6"/>
      <c r="B338" s="7"/>
      <c r="C338" s="7"/>
      <c r="D338" s="7"/>
      <c r="E338" s="8"/>
      <c r="F338" s="6"/>
      <c r="G338" s="15"/>
      <c r="H338" s="14"/>
      <c r="I338" s="1"/>
      <c r="J338" s="1"/>
    </row>
    <row r="339" spans="1:10" s="12" customFormat="1" ht="20.100000000000001" customHeight="1" outlineLevel="1">
      <c r="A339" s="6"/>
      <c r="B339" s="7"/>
      <c r="C339" s="7"/>
      <c r="D339" s="7"/>
      <c r="E339" s="8"/>
      <c r="F339" s="6"/>
      <c r="G339" s="15"/>
      <c r="H339" s="14"/>
      <c r="I339" s="1"/>
      <c r="J339" s="1"/>
    </row>
    <row r="340" spans="1:10" s="12" customFormat="1" ht="20.100000000000001" customHeight="1" outlineLevel="1">
      <c r="A340" s="6"/>
      <c r="B340" s="7"/>
      <c r="C340" s="7"/>
      <c r="D340" s="7"/>
      <c r="E340" s="8"/>
      <c r="F340" s="6"/>
      <c r="G340" s="15"/>
      <c r="H340" s="14"/>
      <c r="I340" s="1"/>
      <c r="J340" s="1"/>
    </row>
    <row r="341" spans="1:10" s="12" customFormat="1" ht="20.100000000000001" customHeight="1" outlineLevel="1">
      <c r="A341" s="6"/>
      <c r="B341" s="7"/>
      <c r="C341" s="7"/>
      <c r="D341" s="7"/>
      <c r="E341" s="8"/>
      <c r="F341" s="6"/>
      <c r="G341" s="15"/>
      <c r="H341" s="14"/>
      <c r="I341" s="1"/>
      <c r="J341" s="1"/>
    </row>
    <row r="342" spans="1:10" s="12" customFormat="1" ht="20.100000000000001" customHeight="1" outlineLevel="1">
      <c r="A342" s="6"/>
      <c r="B342" s="7"/>
      <c r="C342" s="7"/>
      <c r="D342" s="7"/>
      <c r="E342" s="8"/>
      <c r="F342" s="6"/>
      <c r="G342" s="15"/>
      <c r="H342" s="14"/>
      <c r="I342" s="1"/>
      <c r="J342" s="1"/>
    </row>
    <row r="343" spans="1:10" s="12" customFormat="1" ht="20.100000000000001" customHeight="1" outlineLevel="1">
      <c r="A343" s="6"/>
      <c r="B343" s="7"/>
      <c r="C343" s="7"/>
      <c r="D343" s="7"/>
      <c r="E343" s="8"/>
      <c r="F343" s="6"/>
      <c r="G343" s="15"/>
      <c r="H343" s="14"/>
      <c r="I343" s="1"/>
      <c r="J343" s="1"/>
    </row>
    <row r="344" spans="1:10" s="12" customFormat="1" ht="20.100000000000001" customHeight="1" outlineLevel="1">
      <c r="A344" s="6"/>
      <c r="B344" s="7"/>
      <c r="C344" s="7"/>
      <c r="D344" s="7"/>
      <c r="E344" s="8"/>
      <c r="F344" s="6"/>
      <c r="G344" s="15"/>
      <c r="H344" s="14"/>
      <c r="I344" s="1"/>
      <c r="J344" s="1"/>
    </row>
    <row r="345" spans="1:10" s="12" customFormat="1" ht="20.100000000000001" customHeight="1" outlineLevel="1">
      <c r="A345" s="6"/>
      <c r="B345" s="7"/>
      <c r="C345" s="7"/>
      <c r="D345" s="7"/>
      <c r="E345" s="8"/>
      <c r="F345" s="6"/>
      <c r="G345" s="15"/>
      <c r="H345" s="14"/>
      <c r="I345" s="1"/>
      <c r="J345" s="1"/>
    </row>
    <row r="346" spans="1:10" ht="20.100000000000001" customHeight="1" outlineLevel="1"/>
    <row r="347" spans="1:10" outlineLevel="1"/>
    <row r="348" spans="1:10" s="12" customFormat="1" ht="20.100000000000001" customHeight="1" outlineLevel="1">
      <c r="A348" s="6"/>
      <c r="B348" s="7"/>
      <c r="C348" s="7"/>
      <c r="D348" s="7"/>
      <c r="E348" s="8"/>
      <c r="F348" s="6"/>
      <c r="G348" s="15"/>
      <c r="H348" s="14"/>
      <c r="I348" s="1"/>
      <c r="J348" s="1"/>
    </row>
    <row r="349" spans="1:10" s="12" customFormat="1" ht="20.100000000000001" customHeight="1" outlineLevel="1">
      <c r="A349" s="6"/>
      <c r="B349" s="7"/>
      <c r="C349" s="7"/>
      <c r="D349" s="7"/>
      <c r="E349" s="8"/>
      <c r="F349" s="6"/>
      <c r="G349" s="15"/>
      <c r="H349" s="14"/>
      <c r="I349" s="1"/>
      <c r="J349" s="1"/>
    </row>
    <row r="350" spans="1:10" s="12" customFormat="1" ht="20.100000000000001" customHeight="1" outlineLevel="1">
      <c r="A350" s="6"/>
      <c r="B350" s="7"/>
      <c r="C350" s="7"/>
      <c r="D350" s="7"/>
      <c r="E350" s="8"/>
      <c r="F350" s="6"/>
      <c r="G350" s="15"/>
      <c r="H350" s="14"/>
      <c r="I350" s="1"/>
      <c r="J350" s="1"/>
    </row>
    <row r="351" spans="1:10" s="12" customFormat="1" ht="20.100000000000001" customHeight="1" outlineLevel="1">
      <c r="A351" s="6"/>
      <c r="B351" s="7"/>
      <c r="C351" s="7"/>
      <c r="D351" s="7"/>
      <c r="E351" s="8"/>
      <c r="F351" s="6"/>
      <c r="G351" s="15"/>
      <c r="H351" s="14"/>
      <c r="I351" s="1"/>
      <c r="J351" s="1"/>
    </row>
    <row r="352" spans="1:10" s="12" customFormat="1" ht="20.100000000000001" customHeight="1" outlineLevel="1">
      <c r="A352" s="6"/>
      <c r="B352" s="7"/>
      <c r="C352" s="7"/>
      <c r="D352" s="7"/>
      <c r="E352" s="8"/>
      <c r="F352" s="6"/>
      <c r="G352" s="15"/>
      <c r="H352" s="14"/>
      <c r="I352" s="1"/>
      <c r="J352" s="1"/>
    </row>
    <row r="353" spans="1:10" s="12" customFormat="1" ht="20.100000000000001" customHeight="1" outlineLevel="1">
      <c r="A353" s="6"/>
      <c r="B353" s="7"/>
      <c r="C353" s="7"/>
      <c r="D353" s="7"/>
      <c r="E353" s="8"/>
      <c r="F353" s="6"/>
      <c r="G353" s="15"/>
      <c r="H353" s="14"/>
      <c r="I353" s="1"/>
      <c r="J353" s="1"/>
    </row>
    <row r="354" spans="1:10" s="12" customFormat="1" ht="20.100000000000001" customHeight="1" outlineLevel="1">
      <c r="A354" s="6"/>
      <c r="B354" s="7"/>
      <c r="C354" s="7"/>
      <c r="D354" s="7"/>
      <c r="E354" s="8"/>
      <c r="F354" s="6"/>
      <c r="G354" s="15"/>
      <c r="H354" s="14"/>
      <c r="I354" s="1"/>
      <c r="J354" s="1"/>
    </row>
    <row r="355" spans="1:10" s="12" customFormat="1" ht="20.100000000000001" customHeight="1" outlineLevel="1">
      <c r="A355" s="6"/>
      <c r="B355" s="7"/>
      <c r="C355" s="7"/>
      <c r="D355" s="7"/>
      <c r="E355" s="8"/>
      <c r="F355" s="6"/>
      <c r="G355" s="15"/>
      <c r="H355" s="14"/>
      <c r="I355" s="1"/>
      <c r="J355" s="1"/>
    </row>
    <row r="356" spans="1:10" s="12" customFormat="1" ht="20.100000000000001" customHeight="1" outlineLevel="1">
      <c r="A356" s="6"/>
      <c r="B356" s="7"/>
      <c r="C356" s="7"/>
      <c r="D356" s="7"/>
      <c r="E356" s="8"/>
      <c r="F356" s="6"/>
      <c r="G356" s="15"/>
      <c r="H356" s="14"/>
      <c r="I356" s="1"/>
      <c r="J356" s="1"/>
    </row>
    <row r="357" spans="1:10" s="12" customFormat="1" ht="20.100000000000001" customHeight="1" outlineLevel="1">
      <c r="A357" s="6"/>
      <c r="B357" s="7"/>
      <c r="C357" s="7"/>
      <c r="D357" s="7"/>
      <c r="E357" s="8"/>
      <c r="F357" s="6"/>
      <c r="G357" s="15"/>
      <c r="H357" s="14"/>
      <c r="I357" s="1"/>
      <c r="J357" s="1"/>
    </row>
    <row r="358" spans="1:10" s="12" customFormat="1" ht="20.100000000000001" customHeight="1" outlineLevel="1">
      <c r="A358" s="6"/>
      <c r="B358" s="7"/>
      <c r="C358" s="7"/>
      <c r="D358" s="7"/>
      <c r="E358" s="8"/>
      <c r="F358" s="6"/>
      <c r="G358" s="15"/>
      <c r="H358" s="14"/>
      <c r="I358" s="1"/>
      <c r="J358" s="1"/>
    </row>
    <row r="359" spans="1:10" s="12" customFormat="1" ht="20.100000000000001" customHeight="1" outlineLevel="1">
      <c r="A359" s="6"/>
      <c r="B359" s="7"/>
      <c r="C359" s="7"/>
      <c r="D359" s="7"/>
      <c r="E359" s="8"/>
      <c r="F359" s="6"/>
      <c r="G359" s="15"/>
      <c r="H359" s="14"/>
      <c r="I359" s="1"/>
      <c r="J359" s="1"/>
    </row>
    <row r="360" spans="1:10" s="12" customFormat="1" ht="20.100000000000001" customHeight="1" outlineLevel="1">
      <c r="A360" s="6"/>
      <c r="B360" s="7"/>
      <c r="C360" s="7"/>
      <c r="D360" s="7"/>
      <c r="E360" s="8"/>
      <c r="F360" s="6"/>
      <c r="G360" s="15"/>
      <c r="H360" s="14"/>
      <c r="I360" s="1"/>
      <c r="J360" s="1"/>
    </row>
    <row r="361" spans="1:10" s="12" customFormat="1" ht="20.100000000000001" customHeight="1" outlineLevel="1">
      <c r="A361" s="6"/>
      <c r="B361" s="7"/>
      <c r="C361" s="7"/>
      <c r="D361" s="7"/>
      <c r="E361" s="8"/>
      <c r="F361" s="6"/>
      <c r="G361" s="15"/>
      <c r="H361" s="14"/>
      <c r="I361" s="1"/>
      <c r="J361" s="1"/>
    </row>
    <row r="362" spans="1:10" s="12" customFormat="1" ht="20.100000000000001" customHeight="1" outlineLevel="1">
      <c r="A362" s="6"/>
      <c r="B362" s="7"/>
      <c r="C362" s="7"/>
      <c r="D362" s="7"/>
      <c r="E362" s="8"/>
      <c r="F362" s="6"/>
      <c r="G362" s="15"/>
      <c r="H362" s="14"/>
      <c r="I362" s="1"/>
      <c r="J362" s="1"/>
    </row>
    <row r="363" spans="1:10" s="12" customFormat="1" ht="20.100000000000001" customHeight="1" outlineLevel="1">
      <c r="A363" s="6"/>
      <c r="B363" s="7"/>
      <c r="C363" s="7"/>
      <c r="D363" s="7"/>
      <c r="E363" s="8"/>
      <c r="F363" s="6"/>
      <c r="G363" s="15"/>
      <c r="H363" s="14"/>
      <c r="I363" s="1"/>
      <c r="J363" s="1"/>
    </row>
    <row r="364" spans="1:10" s="12" customFormat="1" ht="20.100000000000001" customHeight="1" outlineLevel="1">
      <c r="A364" s="6"/>
      <c r="B364" s="7"/>
      <c r="C364" s="7"/>
      <c r="D364" s="7"/>
      <c r="E364" s="8"/>
      <c r="F364" s="6"/>
      <c r="G364" s="15"/>
      <c r="H364" s="14"/>
      <c r="I364" s="1"/>
      <c r="J364" s="1"/>
    </row>
    <row r="365" spans="1:10" s="12" customFormat="1" ht="20.100000000000001" customHeight="1" outlineLevel="1">
      <c r="A365" s="6"/>
      <c r="B365" s="7"/>
      <c r="C365" s="7"/>
      <c r="D365" s="7"/>
      <c r="E365" s="8"/>
      <c r="F365" s="6"/>
      <c r="G365" s="15"/>
      <c r="H365" s="14"/>
      <c r="I365" s="1"/>
      <c r="J365" s="1"/>
    </row>
    <row r="366" spans="1:10" s="12" customFormat="1" ht="20.100000000000001" customHeight="1" outlineLevel="1">
      <c r="A366" s="6"/>
      <c r="B366" s="7"/>
      <c r="C366" s="7"/>
      <c r="D366" s="7"/>
      <c r="E366" s="8"/>
      <c r="F366" s="6"/>
      <c r="G366" s="15"/>
      <c r="H366" s="14"/>
      <c r="I366" s="1"/>
      <c r="J366" s="1"/>
    </row>
    <row r="367" spans="1:10" s="12" customFormat="1" ht="20.100000000000001" customHeight="1" outlineLevel="1">
      <c r="A367" s="6"/>
      <c r="B367" s="7"/>
      <c r="C367" s="7"/>
      <c r="D367" s="7"/>
      <c r="E367" s="8"/>
      <c r="F367" s="6"/>
      <c r="G367" s="15"/>
      <c r="H367" s="14"/>
      <c r="I367" s="1"/>
      <c r="J367" s="1"/>
    </row>
    <row r="368" spans="1:10" ht="20.100000000000001" customHeight="1" outlineLevel="1"/>
    <row r="369" spans="1:10" s="12" customFormat="1" ht="20.100000000000001" customHeight="1" outlineLevel="1">
      <c r="A369" s="6"/>
      <c r="B369" s="7"/>
      <c r="C369" s="7"/>
      <c r="D369" s="7"/>
      <c r="E369" s="8"/>
      <c r="F369" s="6"/>
      <c r="G369" s="15"/>
      <c r="H369" s="14"/>
      <c r="I369" s="1"/>
      <c r="J369" s="1"/>
    </row>
    <row r="370" spans="1:10" s="12" customFormat="1" ht="20.100000000000001" customHeight="1" outlineLevel="1">
      <c r="A370" s="6"/>
      <c r="B370" s="7"/>
      <c r="C370" s="7"/>
      <c r="D370" s="7"/>
      <c r="E370" s="8"/>
      <c r="F370" s="6"/>
      <c r="G370" s="15"/>
      <c r="H370" s="14"/>
      <c r="I370" s="1"/>
      <c r="J370" s="1"/>
    </row>
    <row r="371" spans="1:10" s="12" customFormat="1" ht="20.100000000000001" customHeight="1" outlineLevel="1">
      <c r="A371" s="6"/>
      <c r="B371" s="7"/>
      <c r="C371" s="7"/>
      <c r="D371" s="7"/>
      <c r="E371" s="8"/>
      <c r="F371" s="6"/>
      <c r="G371" s="15"/>
      <c r="H371" s="14"/>
      <c r="I371" s="1"/>
      <c r="J371" s="1"/>
    </row>
    <row r="372" spans="1:10" s="12" customFormat="1" ht="20.100000000000001" customHeight="1" outlineLevel="1">
      <c r="A372" s="6"/>
      <c r="B372" s="7"/>
      <c r="C372" s="7"/>
      <c r="D372" s="7"/>
      <c r="E372" s="8"/>
      <c r="F372" s="6"/>
      <c r="G372" s="15"/>
      <c r="H372" s="14"/>
      <c r="I372" s="1"/>
      <c r="J372" s="1"/>
    </row>
    <row r="373" spans="1:10" s="12" customFormat="1" ht="20.100000000000001" customHeight="1" outlineLevel="1">
      <c r="A373" s="6"/>
      <c r="B373" s="7"/>
      <c r="C373" s="7"/>
      <c r="D373" s="7"/>
      <c r="E373" s="8"/>
      <c r="F373" s="6"/>
      <c r="G373" s="15"/>
      <c r="H373" s="14"/>
      <c r="I373" s="1"/>
      <c r="J373" s="1"/>
    </row>
    <row r="374" spans="1:10" s="12" customFormat="1" ht="20.100000000000001" customHeight="1" outlineLevel="1">
      <c r="A374" s="6"/>
      <c r="B374" s="7"/>
      <c r="C374" s="7"/>
      <c r="D374" s="7"/>
      <c r="E374" s="8"/>
      <c r="F374" s="6"/>
      <c r="G374" s="15"/>
      <c r="H374" s="14"/>
      <c r="I374" s="1"/>
      <c r="J374" s="1"/>
    </row>
    <row r="375" spans="1:10" s="12" customFormat="1" ht="20.100000000000001" customHeight="1" outlineLevel="1">
      <c r="A375" s="6"/>
      <c r="B375" s="7"/>
      <c r="C375" s="7"/>
      <c r="D375" s="7"/>
      <c r="E375" s="8"/>
      <c r="F375" s="6"/>
      <c r="G375" s="15"/>
      <c r="H375" s="14"/>
      <c r="I375" s="1"/>
      <c r="J375" s="1"/>
    </row>
    <row r="376" spans="1:10" s="12" customFormat="1" ht="20.100000000000001" customHeight="1" outlineLevel="1">
      <c r="A376" s="6"/>
      <c r="B376" s="7"/>
      <c r="C376" s="7"/>
      <c r="D376" s="7"/>
      <c r="E376" s="8"/>
      <c r="F376" s="6"/>
      <c r="G376" s="15"/>
      <c r="H376" s="14"/>
      <c r="I376" s="1"/>
      <c r="J376" s="1"/>
    </row>
    <row r="377" spans="1:10" s="12" customFormat="1" ht="20.100000000000001" customHeight="1" outlineLevel="1">
      <c r="A377" s="6"/>
      <c r="B377" s="7"/>
      <c r="C377" s="7"/>
      <c r="D377" s="7"/>
      <c r="E377" s="8"/>
      <c r="F377" s="6"/>
      <c r="G377" s="15"/>
      <c r="H377" s="14"/>
      <c r="I377" s="1"/>
      <c r="J377" s="1"/>
    </row>
    <row r="378" spans="1:10" s="12" customFormat="1" ht="20.100000000000001" customHeight="1" outlineLevel="1">
      <c r="A378" s="6"/>
      <c r="B378" s="7"/>
      <c r="C378" s="7"/>
      <c r="D378" s="7"/>
      <c r="E378" s="8"/>
      <c r="F378" s="6"/>
      <c r="G378" s="15"/>
      <c r="H378" s="14"/>
      <c r="I378" s="1"/>
      <c r="J378" s="1"/>
    </row>
    <row r="379" spans="1:10" s="12" customFormat="1" ht="20.100000000000001" customHeight="1" outlineLevel="1">
      <c r="A379" s="6"/>
      <c r="B379" s="7"/>
      <c r="C379" s="7"/>
      <c r="D379" s="7"/>
      <c r="E379" s="8"/>
      <c r="F379" s="6"/>
      <c r="G379" s="15"/>
      <c r="H379" s="14"/>
      <c r="I379" s="1"/>
      <c r="J379" s="1"/>
    </row>
    <row r="380" spans="1:10" s="12" customFormat="1" ht="20.100000000000001" customHeight="1">
      <c r="A380" s="6"/>
      <c r="B380" s="7"/>
      <c r="C380" s="7"/>
      <c r="D380" s="7"/>
      <c r="E380" s="8"/>
      <c r="F380" s="6"/>
      <c r="G380" s="15"/>
      <c r="H380" s="14"/>
      <c r="I380" s="1"/>
      <c r="J380" s="1"/>
    </row>
    <row r="381" spans="1:10" s="12" customFormat="1" ht="20.100000000000001" customHeight="1">
      <c r="A381" s="6"/>
      <c r="B381" s="7"/>
      <c r="C381" s="7"/>
      <c r="D381" s="7"/>
      <c r="E381" s="8"/>
      <c r="F381" s="6"/>
      <c r="G381" s="15"/>
      <c r="H381" s="14"/>
      <c r="I381" s="1"/>
      <c r="J381" s="1"/>
    </row>
    <row r="382" spans="1:10" s="12" customFormat="1" ht="20.100000000000001" customHeight="1" outlineLevel="1">
      <c r="A382" s="6"/>
      <c r="B382" s="7"/>
      <c r="C382" s="7"/>
      <c r="D382" s="7"/>
      <c r="E382" s="8"/>
      <c r="F382" s="6"/>
      <c r="G382" s="15"/>
      <c r="H382" s="14"/>
      <c r="I382" s="1"/>
      <c r="J382" s="1"/>
    </row>
    <row r="383" spans="1:10" s="12" customFormat="1" ht="20.100000000000001" customHeight="1" outlineLevel="1">
      <c r="A383" s="6"/>
      <c r="B383" s="7"/>
      <c r="C383" s="7"/>
      <c r="D383" s="7"/>
      <c r="E383" s="8"/>
      <c r="F383" s="6"/>
      <c r="G383" s="15"/>
      <c r="H383" s="14"/>
      <c r="I383" s="1"/>
      <c r="J383" s="1"/>
    </row>
    <row r="384" spans="1:10" s="12" customFormat="1" ht="20.100000000000001" customHeight="1" outlineLevel="1">
      <c r="A384" s="6"/>
      <c r="B384" s="7"/>
      <c r="C384" s="7"/>
      <c r="D384" s="7"/>
      <c r="E384" s="8"/>
      <c r="F384" s="6"/>
      <c r="G384" s="15"/>
      <c r="H384" s="14"/>
      <c r="I384" s="1"/>
      <c r="J384" s="1"/>
    </row>
    <row r="385" spans="1:10" s="12" customFormat="1" ht="20.100000000000001" customHeight="1">
      <c r="A385" s="6"/>
      <c r="B385" s="7"/>
      <c r="C385" s="7"/>
      <c r="D385" s="7"/>
      <c r="E385" s="8"/>
      <c r="F385" s="6"/>
      <c r="G385" s="15"/>
      <c r="H385" s="14"/>
      <c r="I385" s="1"/>
      <c r="J385" s="1"/>
    </row>
    <row r="386" spans="1:10" s="12" customFormat="1" ht="20.100000000000001" customHeight="1">
      <c r="A386" s="6"/>
      <c r="B386" s="7"/>
      <c r="C386" s="7"/>
      <c r="D386" s="7"/>
      <c r="E386" s="8"/>
      <c r="F386" s="6"/>
      <c r="G386" s="15"/>
      <c r="H386" s="14"/>
      <c r="I386" s="1"/>
      <c r="J386" s="1"/>
    </row>
    <row r="387" spans="1:10" s="12" customFormat="1" ht="20.100000000000001" customHeight="1" outlineLevel="1">
      <c r="A387" s="6"/>
      <c r="B387" s="7"/>
      <c r="C387" s="7"/>
      <c r="D387" s="7"/>
      <c r="E387" s="8"/>
      <c r="F387" s="6"/>
      <c r="G387" s="15"/>
      <c r="H387" s="14"/>
      <c r="I387" s="1"/>
      <c r="J387" s="1"/>
    </row>
    <row r="388" spans="1:10" s="12" customFormat="1" ht="20.100000000000001" customHeight="1" outlineLevel="1">
      <c r="A388" s="6"/>
      <c r="B388" s="7"/>
      <c r="C388" s="7"/>
      <c r="D388" s="7"/>
      <c r="E388" s="8"/>
      <c r="F388" s="6"/>
      <c r="G388" s="15"/>
      <c r="H388" s="14"/>
      <c r="I388" s="1"/>
      <c r="J388" s="1"/>
    </row>
    <row r="389" spans="1:10" s="12" customFormat="1" ht="20.100000000000001" customHeight="1" outlineLevel="1">
      <c r="A389" s="6"/>
      <c r="B389" s="7"/>
      <c r="C389" s="7"/>
      <c r="D389" s="7"/>
      <c r="E389" s="8"/>
      <c r="F389" s="6"/>
      <c r="G389" s="15"/>
      <c r="H389" s="14"/>
      <c r="I389" s="1"/>
      <c r="J389" s="1"/>
    </row>
    <row r="390" spans="1:10" s="12" customFormat="1" ht="20.100000000000001" customHeight="1" outlineLevel="1">
      <c r="A390" s="6"/>
      <c r="B390" s="7"/>
      <c r="C390" s="7"/>
      <c r="D390" s="7"/>
      <c r="E390" s="8"/>
      <c r="F390" s="6"/>
      <c r="G390" s="15"/>
      <c r="H390" s="14"/>
      <c r="I390" s="1"/>
      <c r="J390" s="1"/>
    </row>
    <row r="391" spans="1:10" s="12" customFormat="1" ht="20.100000000000001" customHeight="1" outlineLevel="1">
      <c r="A391" s="6"/>
      <c r="B391" s="7"/>
      <c r="C391" s="7"/>
      <c r="D391" s="7"/>
      <c r="E391" s="8"/>
      <c r="F391" s="6"/>
      <c r="G391" s="15"/>
      <c r="H391" s="14"/>
      <c r="I391" s="1"/>
      <c r="J391" s="1"/>
    </row>
    <row r="392" spans="1:10" ht="20.100000000000001" customHeight="1" outlineLevel="1"/>
    <row r="393" spans="1:10" ht="20.100000000000001" customHeight="1" outlineLevel="1"/>
    <row r="394" spans="1:10" ht="20.100000000000001" customHeight="1" outlineLevel="1"/>
    <row r="395" spans="1:10" ht="20.100000000000001" customHeight="1" outlineLevel="1"/>
    <row r="396" spans="1:10" ht="20.100000000000001" customHeight="1" outlineLevel="1"/>
    <row r="397" spans="1:10" ht="20.100000000000001" customHeight="1" outlineLevel="1"/>
    <row r="398" spans="1:10" ht="20.100000000000001" customHeight="1" outlineLevel="1"/>
    <row r="399" spans="1:10" ht="20.100000000000001" customHeight="1" outlineLevel="1"/>
    <row r="400" spans="1:10" ht="20.100000000000001" customHeight="1" outlineLevel="1"/>
    <row r="401" spans="1:10" ht="20.100000000000001" customHeight="1" outlineLevel="1"/>
    <row r="402" spans="1:10" s="12" customFormat="1" ht="20.100000000000001" customHeight="1" outlineLevel="1">
      <c r="A402" s="6"/>
      <c r="B402" s="7"/>
      <c r="C402" s="7"/>
      <c r="D402" s="7"/>
      <c r="E402" s="8"/>
      <c r="F402" s="6"/>
      <c r="G402" s="15"/>
      <c r="H402" s="14"/>
      <c r="I402" s="1"/>
      <c r="J402" s="1"/>
    </row>
    <row r="403" spans="1:10" s="12" customFormat="1" ht="20.100000000000001" customHeight="1" outlineLevel="1">
      <c r="A403" s="6"/>
      <c r="B403" s="7"/>
      <c r="C403" s="7"/>
      <c r="D403" s="7"/>
      <c r="E403" s="8"/>
      <c r="F403" s="6"/>
      <c r="G403" s="15"/>
      <c r="H403" s="14"/>
      <c r="I403" s="1"/>
      <c r="J403" s="1"/>
    </row>
    <row r="404" spans="1:10" s="12" customFormat="1" ht="20.100000000000001" customHeight="1" outlineLevel="1">
      <c r="A404" s="6"/>
      <c r="B404" s="7"/>
      <c r="C404" s="7"/>
      <c r="D404" s="7"/>
      <c r="E404" s="8"/>
      <c r="F404" s="6"/>
      <c r="G404" s="15"/>
      <c r="H404" s="14"/>
      <c r="I404" s="1"/>
      <c r="J404" s="1"/>
    </row>
    <row r="405" spans="1:10" s="12" customFormat="1" ht="20.100000000000001" customHeight="1" outlineLevel="1">
      <c r="A405" s="6"/>
      <c r="B405" s="7"/>
      <c r="C405" s="7"/>
      <c r="D405" s="7"/>
      <c r="E405" s="8"/>
      <c r="F405" s="6"/>
      <c r="G405" s="15"/>
      <c r="H405" s="14"/>
      <c r="I405" s="1"/>
      <c r="J405" s="1"/>
    </row>
    <row r="406" spans="1:10" s="12" customFormat="1" ht="20.100000000000001" customHeight="1" outlineLevel="1">
      <c r="A406" s="6"/>
      <c r="B406" s="7"/>
      <c r="C406" s="7"/>
      <c r="D406" s="7"/>
      <c r="E406" s="8"/>
      <c r="F406" s="6"/>
      <c r="G406" s="15"/>
      <c r="H406" s="14"/>
      <c r="I406" s="1"/>
      <c r="J406" s="1"/>
    </row>
    <row r="407" spans="1:10" s="12" customFormat="1" ht="20.100000000000001" customHeight="1" outlineLevel="1">
      <c r="A407" s="6"/>
      <c r="B407" s="7"/>
      <c r="C407" s="7"/>
      <c r="D407" s="7"/>
      <c r="E407" s="8"/>
      <c r="F407" s="6"/>
      <c r="G407" s="15"/>
      <c r="H407" s="14"/>
      <c r="I407" s="1"/>
      <c r="J407" s="1"/>
    </row>
    <row r="408" spans="1:10" s="12" customFormat="1" ht="20.100000000000001" customHeight="1" outlineLevel="1">
      <c r="A408" s="6"/>
      <c r="B408" s="7"/>
      <c r="C408" s="7"/>
      <c r="D408" s="7"/>
      <c r="E408" s="8"/>
      <c r="F408" s="6"/>
      <c r="G408" s="15"/>
      <c r="H408" s="14"/>
      <c r="I408" s="1"/>
      <c r="J408" s="1"/>
    </row>
    <row r="409" spans="1:10" s="12" customFormat="1" ht="20.100000000000001" customHeight="1" outlineLevel="1">
      <c r="A409" s="6"/>
      <c r="B409" s="7"/>
      <c r="C409" s="7"/>
      <c r="D409" s="7"/>
      <c r="E409" s="8"/>
      <c r="F409" s="6"/>
      <c r="G409" s="15"/>
      <c r="H409" s="14"/>
      <c r="I409" s="1"/>
      <c r="J409" s="1"/>
    </row>
    <row r="410" spans="1:10" s="12" customFormat="1" ht="20.100000000000001" customHeight="1" outlineLevel="1">
      <c r="A410" s="6"/>
      <c r="B410" s="7"/>
      <c r="C410" s="7"/>
      <c r="D410" s="7"/>
      <c r="E410" s="8"/>
      <c r="F410" s="6"/>
      <c r="G410" s="15"/>
      <c r="H410" s="14"/>
      <c r="I410" s="1"/>
      <c r="J410" s="1"/>
    </row>
    <row r="411" spans="1:10" s="12" customFormat="1" ht="20.100000000000001" customHeight="1" outlineLevel="1">
      <c r="A411" s="6"/>
      <c r="B411" s="7"/>
      <c r="C411" s="7"/>
      <c r="D411" s="7"/>
      <c r="E411" s="8"/>
      <c r="F411" s="6"/>
      <c r="G411" s="15"/>
      <c r="H411" s="14"/>
      <c r="I411" s="1"/>
      <c r="J411" s="1"/>
    </row>
    <row r="412" spans="1:10" s="12" customFormat="1" ht="20.100000000000001" customHeight="1" outlineLevel="1">
      <c r="A412" s="6"/>
      <c r="B412" s="7"/>
      <c r="C412" s="7"/>
      <c r="D412" s="7"/>
      <c r="E412" s="8"/>
      <c r="F412" s="6"/>
      <c r="G412" s="15"/>
      <c r="H412" s="14"/>
      <c r="I412" s="1"/>
      <c r="J412" s="1"/>
    </row>
    <row r="413" spans="1:10" s="12" customFormat="1" ht="20.100000000000001" customHeight="1" outlineLevel="1">
      <c r="A413" s="6"/>
      <c r="B413" s="7"/>
      <c r="C413" s="7"/>
      <c r="D413" s="7"/>
      <c r="E413" s="8"/>
      <c r="F413" s="6"/>
      <c r="G413" s="15"/>
      <c r="H413" s="14"/>
      <c r="I413" s="1"/>
      <c r="J413" s="1"/>
    </row>
    <row r="414" spans="1:10" s="12" customFormat="1" ht="20.100000000000001" customHeight="1" outlineLevel="1">
      <c r="A414" s="6"/>
      <c r="B414" s="7"/>
      <c r="C414" s="7"/>
      <c r="D414" s="7"/>
      <c r="E414" s="8"/>
      <c r="F414" s="6"/>
      <c r="G414" s="15"/>
      <c r="H414" s="14"/>
      <c r="I414" s="1"/>
      <c r="J414" s="1"/>
    </row>
    <row r="415" spans="1:10" s="12" customFormat="1" ht="20.100000000000001" customHeight="1" outlineLevel="1">
      <c r="A415" s="6"/>
      <c r="B415" s="7"/>
      <c r="C415" s="7"/>
      <c r="D415" s="7"/>
      <c r="E415" s="8"/>
      <c r="F415" s="6"/>
      <c r="G415" s="15"/>
      <c r="H415" s="14"/>
      <c r="I415" s="1"/>
      <c r="J415" s="1"/>
    </row>
    <row r="416" spans="1:10" s="12" customFormat="1" ht="20.100000000000001" customHeight="1" outlineLevel="1">
      <c r="A416" s="6"/>
      <c r="B416" s="7"/>
      <c r="C416" s="7"/>
      <c r="D416" s="7"/>
      <c r="E416" s="8"/>
      <c r="F416" s="6"/>
      <c r="G416" s="15"/>
      <c r="H416" s="14"/>
      <c r="I416" s="1"/>
      <c r="J416" s="1"/>
    </row>
    <row r="417" spans="1:10" s="12" customFormat="1" ht="20.100000000000001" customHeight="1" outlineLevel="1">
      <c r="A417" s="6"/>
      <c r="B417" s="7"/>
      <c r="C417" s="7"/>
      <c r="D417" s="7"/>
      <c r="E417" s="8"/>
      <c r="F417" s="6"/>
      <c r="G417" s="15"/>
      <c r="H417" s="14"/>
      <c r="I417" s="1"/>
      <c r="J417" s="1"/>
    </row>
    <row r="418" spans="1:10" s="12" customFormat="1" ht="20.100000000000001" customHeight="1" outlineLevel="1">
      <c r="A418" s="6"/>
      <c r="B418" s="7"/>
      <c r="C418" s="7"/>
      <c r="D418" s="7"/>
      <c r="E418" s="8"/>
      <c r="F418" s="6"/>
      <c r="G418" s="15"/>
      <c r="H418" s="14"/>
      <c r="I418" s="1"/>
      <c r="J418" s="1"/>
    </row>
    <row r="419" spans="1:10" s="12" customFormat="1" ht="20.100000000000001" customHeight="1" outlineLevel="1">
      <c r="A419" s="6"/>
      <c r="B419" s="7"/>
      <c r="C419" s="7"/>
      <c r="D419" s="7"/>
      <c r="E419" s="8"/>
      <c r="F419" s="6"/>
      <c r="G419" s="15"/>
      <c r="H419" s="14"/>
      <c r="I419" s="1"/>
      <c r="J419" s="1"/>
    </row>
    <row r="420" spans="1:10" s="12" customFormat="1" ht="20.100000000000001" customHeight="1" outlineLevel="1">
      <c r="A420" s="6"/>
      <c r="B420" s="7"/>
      <c r="C420" s="7"/>
      <c r="D420" s="7"/>
      <c r="E420" s="8"/>
      <c r="F420" s="6"/>
      <c r="G420" s="15"/>
      <c r="H420" s="14"/>
      <c r="I420" s="1"/>
      <c r="J420" s="1"/>
    </row>
    <row r="421" spans="1:10" s="12" customFormat="1" ht="20.100000000000001" customHeight="1" outlineLevel="1">
      <c r="A421" s="6"/>
      <c r="B421" s="7"/>
      <c r="C421" s="7"/>
      <c r="D421" s="7"/>
      <c r="E421" s="8"/>
      <c r="F421" s="6"/>
      <c r="G421" s="15"/>
      <c r="H421" s="14"/>
      <c r="I421" s="1"/>
      <c r="J421" s="1"/>
    </row>
    <row r="422" spans="1:10" s="12" customFormat="1" ht="20.100000000000001" customHeight="1" outlineLevel="1">
      <c r="A422" s="6"/>
      <c r="B422" s="7"/>
      <c r="C422" s="7"/>
      <c r="D422" s="7"/>
      <c r="E422" s="8"/>
      <c r="F422" s="6"/>
      <c r="G422" s="15"/>
      <c r="H422" s="14"/>
      <c r="I422" s="1"/>
      <c r="J422" s="1"/>
    </row>
    <row r="423" spans="1:10" s="12" customFormat="1" ht="20.100000000000001" customHeight="1" outlineLevel="1">
      <c r="A423" s="6"/>
      <c r="B423" s="7"/>
      <c r="C423" s="7"/>
      <c r="D423" s="7"/>
      <c r="E423" s="8"/>
      <c r="F423" s="6"/>
      <c r="G423" s="15"/>
      <c r="H423" s="14"/>
      <c r="I423" s="1"/>
      <c r="J423" s="1"/>
    </row>
    <row r="424" spans="1:10" s="12" customFormat="1" ht="20.100000000000001" customHeight="1" outlineLevel="1">
      <c r="A424" s="6"/>
      <c r="B424" s="7"/>
      <c r="C424" s="7"/>
      <c r="D424" s="7"/>
      <c r="E424" s="8"/>
      <c r="F424" s="6"/>
      <c r="G424" s="15"/>
      <c r="H424" s="14"/>
      <c r="I424" s="1"/>
      <c r="J424" s="1"/>
    </row>
    <row r="425" spans="1:10" s="12" customFormat="1" ht="20.100000000000001" customHeight="1" outlineLevel="1">
      <c r="A425" s="6"/>
      <c r="B425" s="7"/>
      <c r="C425" s="7"/>
      <c r="D425" s="7"/>
      <c r="E425" s="8"/>
      <c r="F425" s="6"/>
      <c r="G425" s="15"/>
      <c r="H425" s="14"/>
      <c r="I425" s="1"/>
      <c r="J425" s="1"/>
    </row>
    <row r="426" spans="1:10" s="12" customFormat="1" ht="20.100000000000001" customHeight="1" outlineLevel="1">
      <c r="A426" s="6"/>
      <c r="B426" s="7"/>
      <c r="C426" s="7"/>
      <c r="D426" s="7"/>
      <c r="E426" s="8"/>
      <c r="F426" s="6"/>
      <c r="G426" s="15"/>
      <c r="H426" s="14"/>
      <c r="I426" s="1"/>
      <c r="J426" s="1"/>
    </row>
    <row r="427" spans="1:10" s="12" customFormat="1" ht="20.100000000000001" customHeight="1" outlineLevel="1">
      <c r="A427" s="6"/>
      <c r="B427" s="7"/>
      <c r="C427" s="7"/>
      <c r="D427" s="7"/>
      <c r="E427" s="8"/>
      <c r="F427" s="6"/>
      <c r="G427" s="15"/>
      <c r="H427" s="14"/>
      <c r="I427" s="1"/>
      <c r="J427" s="1"/>
    </row>
    <row r="428" spans="1:10" s="12" customFormat="1" ht="20.100000000000001" customHeight="1" outlineLevel="1">
      <c r="A428" s="6"/>
      <c r="B428" s="7"/>
      <c r="C428" s="7"/>
      <c r="D428" s="7"/>
      <c r="E428" s="8"/>
      <c r="F428" s="6"/>
      <c r="G428" s="15"/>
      <c r="H428" s="14"/>
      <c r="I428" s="1"/>
      <c r="J428" s="1"/>
    </row>
    <row r="429" spans="1:10" s="12" customFormat="1" ht="20.100000000000001" customHeight="1" outlineLevel="1">
      <c r="A429" s="6"/>
      <c r="B429" s="7"/>
      <c r="C429" s="7"/>
      <c r="D429" s="7"/>
      <c r="E429" s="8"/>
      <c r="F429" s="6"/>
      <c r="G429" s="15"/>
      <c r="H429" s="14"/>
      <c r="I429" s="1"/>
      <c r="J429" s="1"/>
    </row>
    <row r="430" spans="1:10" s="12" customFormat="1" ht="20.100000000000001" customHeight="1" outlineLevel="1">
      <c r="A430" s="6"/>
      <c r="B430" s="7"/>
      <c r="C430" s="7"/>
      <c r="D430" s="7"/>
      <c r="E430" s="8"/>
      <c r="F430" s="6"/>
      <c r="G430" s="15"/>
      <c r="H430" s="14"/>
      <c r="I430" s="1"/>
      <c r="J430" s="1"/>
    </row>
    <row r="431" spans="1:10" ht="20.100000000000001" customHeight="1"/>
    <row r="432" spans="1:10" ht="20.100000000000001" customHeight="1"/>
    <row r="433" spans="1:10" ht="20.100000000000001" customHeight="1" outlineLevel="1"/>
    <row r="434" spans="1:10" ht="20.100000000000001" customHeight="1" outlineLevel="1"/>
    <row r="435" spans="1:10" ht="20.100000000000001" customHeight="1" outlineLevel="1"/>
    <row r="436" spans="1:10" ht="20.100000000000001" customHeight="1" outlineLevel="1"/>
    <row r="437" spans="1:10" ht="20.100000000000001" customHeight="1"/>
    <row r="438" spans="1:10" ht="20.100000000000001" customHeight="1" collapsed="1"/>
    <row r="439" spans="1:10" s="12" customFormat="1" ht="20.100000000000001" customHeight="1" outlineLevel="1">
      <c r="A439" s="6"/>
      <c r="B439" s="7"/>
      <c r="C439" s="7"/>
      <c r="D439" s="7"/>
      <c r="E439" s="8"/>
      <c r="F439" s="6"/>
      <c r="G439" s="15"/>
      <c r="H439" s="14"/>
      <c r="I439" s="1"/>
      <c r="J439" s="1"/>
    </row>
    <row r="440" spans="1:10" s="12" customFormat="1" ht="20.100000000000001" customHeight="1" outlineLevel="1">
      <c r="A440" s="6"/>
      <c r="B440" s="7"/>
      <c r="C440" s="7"/>
      <c r="D440" s="7"/>
      <c r="E440" s="8"/>
      <c r="F440" s="6"/>
      <c r="G440" s="15"/>
      <c r="H440" s="14"/>
      <c r="I440" s="1"/>
      <c r="J440" s="1"/>
    </row>
    <row r="441" spans="1:10" s="12" customFormat="1" ht="20.100000000000001" customHeight="1" outlineLevel="1">
      <c r="A441" s="6"/>
      <c r="B441" s="7"/>
      <c r="C441" s="7"/>
      <c r="D441" s="7"/>
      <c r="E441" s="8"/>
      <c r="F441" s="6"/>
      <c r="G441" s="15"/>
      <c r="H441" s="14"/>
      <c r="I441" s="1"/>
      <c r="J441" s="1"/>
    </row>
    <row r="442" spans="1:10" s="12" customFormat="1" ht="20.100000000000001" customHeight="1" outlineLevel="1">
      <c r="A442" s="6"/>
      <c r="B442" s="7"/>
      <c r="C442" s="7"/>
      <c r="D442" s="7"/>
      <c r="E442" s="8"/>
      <c r="F442" s="6"/>
      <c r="G442" s="15"/>
      <c r="H442" s="14"/>
      <c r="I442" s="1"/>
      <c r="J442" s="1"/>
    </row>
    <row r="443" spans="1:10" s="12" customFormat="1" ht="20.100000000000001" customHeight="1" outlineLevel="1">
      <c r="A443" s="6"/>
      <c r="B443" s="7"/>
      <c r="C443" s="7"/>
      <c r="D443" s="7"/>
      <c r="E443" s="8"/>
      <c r="F443" s="6"/>
      <c r="G443" s="15"/>
      <c r="H443" s="14"/>
      <c r="I443" s="1"/>
      <c r="J443" s="1"/>
    </row>
    <row r="444" spans="1:10" s="12" customFormat="1" ht="30" customHeight="1" outlineLevel="1">
      <c r="A444" s="6"/>
      <c r="B444" s="7"/>
      <c r="C444" s="7"/>
      <c r="D444" s="7"/>
      <c r="E444" s="8"/>
      <c r="F444" s="6"/>
      <c r="G444" s="15"/>
      <c r="H444" s="14"/>
      <c r="I444" s="1"/>
      <c r="J444" s="1"/>
    </row>
    <row r="445" spans="1:10" s="12" customFormat="1" ht="20.100000000000001" customHeight="1" outlineLevel="1">
      <c r="A445" s="6"/>
      <c r="B445" s="7"/>
      <c r="C445" s="7"/>
      <c r="D445" s="7"/>
      <c r="E445" s="8"/>
      <c r="F445" s="6"/>
      <c r="G445" s="15"/>
      <c r="H445" s="14"/>
      <c r="I445" s="1"/>
      <c r="J445" s="1"/>
    </row>
    <row r="446" spans="1:10" s="12" customFormat="1" ht="20.100000000000001" customHeight="1" outlineLevel="1">
      <c r="A446" s="6"/>
      <c r="B446" s="7"/>
      <c r="C446" s="7"/>
      <c r="D446" s="7"/>
      <c r="E446" s="8"/>
      <c r="F446" s="6"/>
      <c r="G446" s="15"/>
      <c r="H446" s="14"/>
      <c r="I446" s="1"/>
      <c r="J446" s="1"/>
    </row>
    <row r="447" spans="1:10" s="12" customFormat="1" ht="20.100000000000001" customHeight="1" outlineLevel="1">
      <c r="A447" s="6"/>
      <c r="B447" s="7"/>
      <c r="C447" s="7"/>
      <c r="D447" s="7"/>
      <c r="E447" s="8"/>
      <c r="F447" s="6"/>
      <c r="G447" s="15"/>
      <c r="H447" s="14"/>
      <c r="I447" s="1"/>
      <c r="J447" s="1"/>
    </row>
    <row r="448" spans="1:10" s="12" customFormat="1" ht="20.100000000000001" customHeight="1" outlineLevel="1">
      <c r="A448" s="6"/>
      <c r="B448" s="7"/>
      <c r="C448" s="7"/>
      <c r="D448" s="7"/>
      <c r="E448" s="8"/>
      <c r="F448" s="6"/>
      <c r="G448" s="15"/>
      <c r="H448" s="14"/>
      <c r="I448" s="1"/>
      <c r="J448" s="1"/>
    </row>
    <row r="449" spans="1:12" s="12" customFormat="1" ht="20.100000000000001" customHeight="1" outlineLevel="1">
      <c r="A449" s="6"/>
      <c r="B449" s="7"/>
      <c r="C449" s="7"/>
      <c r="D449" s="7"/>
      <c r="E449" s="8"/>
      <c r="F449" s="6"/>
      <c r="G449" s="15"/>
      <c r="H449" s="14"/>
      <c r="I449" s="1"/>
      <c r="J449" s="1"/>
    </row>
    <row r="450" spans="1:12" s="12" customFormat="1" ht="30" customHeight="1" outlineLevel="1">
      <c r="A450" s="6"/>
      <c r="B450" s="7"/>
      <c r="C450" s="7"/>
      <c r="D450" s="7"/>
      <c r="E450" s="8"/>
      <c r="F450" s="6"/>
      <c r="G450" s="15"/>
      <c r="H450" s="14"/>
      <c r="I450" s="1"/>
      <c r="J450" s="1"/>
    </row>
    <row r="451" spans="1:12" s="12" customFormat="1" ht="20.100000000000001" customHeight="1" outlineLevel="1">
      <c r="A451" s="6"/>
      <c r="B451" s="7"/>
      <c r="C451" s="7"/>
      <c r="D451" s="7"/>
      <c r="E451" s="8"/>
      <c r="F451" s="6"/>
      <c r="G451" s="15"/>
      <c r="H451" s="14"/>
      <c r="I451" s="1"/>
      <c r="J451" s="1"/>
    </row>
    <row r="452" spans="1:12" ht="20.100000000000001" customHeight="1" outlineLevel="1"/>
    <row r="453" spans="1:12" ht="20.100000000000001" customHeight="1"/>
    <row r="454" spans="1:12" ht="20.100000000000001" customHeight="1"/>
    <row r="455" spans="1:12" ht="30" customHeight="1" outlineLevel="1"/>
    <row r="456" spans="1:12" ht="20.100000000000001" customHeight="1" outlineLevel="1"/>
    <row r="457" spans="1:12" ht="27.75" customHeight="1" outlineLevel="1"/>
    <row r="458" spans="1:12" ht="20.100000000000001" customHeight="1" outlineLevel="1"/>
    <row r="459" spans="1:12" s="6" customFormat="1" ht="20.100000000000001" customHeight="1" outlineLevel="1">
      <c r="B459" s="7"/>
      <c r="C459" s="7"/>
      <c r="D459" s="7"/>
      <c r="E459" s="8"/>
      <c r="G459" s="15"/>
      <c r="H459" s="14"/>
      <c r="I459" s="1"/>
      <c r="J459" s="1"/>
      <c r="K459" s="1"/>
      <c r="L459" s="1"/>
    </row>
    <row r="460" spans="1:12" s="6" customFormat="1" ht="20.100000000000001" customHeight="1" outlineLevel="1">
      <c r="B460" s="7"/>
      <c r="C460" s="7"/>
      <c r="D460" s="7"/>
      <c r="E460" s="8"/>
      <c r="G460" s="15"/>
      <c r="H460" s="14"/>
      <c r="I460" s="1"/>
      <c r="J460" s="1"/>
      <c r="K460" s="1"/>
      <c r="L460" s="1"/>
    </row>
    <row r="461" spans="1:12" s="6" customFormat="1" ht="20.100000000000001" customHeight="1" outlineLevel="1">
      <c r="B461" s="7"/>
      <c r="C461" s="7"/>
      <c r="D461" s="7"/>
      <c r="E461" s="8"/>
      <c r="G461" s="15"/>
      <c r="H461" s="14"/>
      <c r="I461" s="1"/>
      <c r="J461" s="1"/>
      <c r="K461" s="1"/>
      <c r="L461" s="1"/>
    </row>
    <row r="462" spans="1:12" s="6" customFormat="1" ht="20.100000000000001" customHeight="1" outlineLevel="1">
      <c r="B462" s="7"/>
      <c r="C462" s="7"/>
      <c r="D462" s="7"/>
      <c r="E462" s="8"/>
      <c r="G462" s="15"/>
      <c r="H462" s="14"/>
      <c r="I462" s="1"/>
      <c r="J462" s="1"/>
      <c r="K462" s="1"/>
      <c r="L462" s="1"/>
    </row>
    <row r="463" spans="1:12" s="6" customFormat="1" ht="20.100000000000001" customHeight="1" outlineLevel="1">
      <c r="B463" s="7"/>
      <c r="C463" s="7"/>
      <c r="D463" s="7"/>
      <c r="E463" s="8"/>
      <c r="G463" s="15"/>
      <c r="H463" s="14"/>
      <c r="I463" s="1"/>
      <c r="J463" s="1"/>
      <c r="K463" s="1"/>
      <c r="L463" s="1"/>
    </row>
    <row r="464" spans="1:12" s="6" customFormat="1" ht="20.100000000000001" customHeight="1" outlineLevel="1">
      <c r="B464" s="7"/>
      <c r="C464" s="7"/>
      <c r="D464" s="7"/>
      <c r="E464" s="8"/>
      <c r="G464" s="15"/>
      <c r="H464" s="14"/>
      <c r="I464" s="1"/>
      <c r="J464" s="1"/>
      <c r="K464" s="1"/>
      <c r="L464" s="1"/>
    </row>
    <row r="465" spans="1:12" s="6" customFormat="1" ht="20.100000000000001" customHeight="1" outlineLevel="1">
      <c r="B465" s="7"/>
      <c r="C465" s="7"/>
      <c r="D465" s="7"/>
      <c r="E465" s="8"/>
      <c r="G465" s="15"/>
      <c r="H465" s="14"/>
      <c r="I465" s="1"/>
      <c r="J465" s="1"/>
      <c r="K465" s="1"/>
      <c r="L465" s="1"/>
    </row>
    <row r="466" spans="1:12" s="6" customFormat="1" ht="20.100000000000001" customHeight="1" outlineLevel="1">
      <c r="B466" s="7"/>
      <c r="C466" s="7"/>
      <c r="D466" s="7"/>
      <c r="E466" s="8"/>
      <c r="G466" s="15"/>
      <c r="H466" s="14"/>
      <c r="I466" s="1"/>
      <c r="J466" s="1"/>
      <c r="K466" s="1"/>
      <c r="L466" s="1"/>
    </row>
    <row r="467" spans="1:12" s="6" customFormat="1" ht="20.100000000000001" customHeight="1" outlineLevel="1">
      <c r="B467" s="7"/>
      <c r="C467" s="7"/>
      <c r="D467" s="7"/>
      <c r="E467" s="8"/>
      <c r="G467" s="15"/>
      <c r="H467" s="14"/>
      <c r="I467" s="1"/>
      <c r="J467" s="1"/>
      <c r="K467" s="1"/>
      <c r="L467" s="1"/>
    </row>
    <row r="468" spans="1:12" s="6" customFormat="1" ht="20.100000000000001" customHeight="1" outlineLevel="1">
      <c r="B468" s="7"/>
      <c r="C468" s="7"/>
      <c r="D468" s="7"/>
      <c r="E468" s="8"/>
      <c r="G468" s="15"/>
      <c r="H468" s="14"/>
      <c r="I468" s="1"/>
      <c r="J468" s="1"/>
      <c r="K468" s="1"/>
      <c r="L468" s="1"/>
    </row>
    <row r="469" spans="1:12" s="6" customFormat="1" ht="30" customHeight="1" outlineLevel="1">
      <c r="B469" s="7"/>
      <c r="C469" s="7"/>
      <c r="D469" s="7"/>
      <c r="E469" s="8"/>
      <c r="G469" s="15"/>
      <c r="H469" s="14"/>
      <c r="I469" s="1"/>
      <c r="J469" s="1"/>
      <c r="K469" s="1"/>
      <c r="L469" s="1"/>
    </row>
    <row r="470" spans="1:12" s="6" customFormat="1" ht="20.100000000000001" customHeight="1" outlineLevel="1">
      <c r="B470" s="7"/>
      <c r="C470" s="7"/>
      <c r="D470" s="7"/>
      <c r="E470" s="8"/>
      <c r="G470" s="15"/>
      <c r="H470" s="14"/>
      <c r="I470" s="1"/>
      <c r="J470" s="1"/>
      <c r="K470" s="1"/>
      <c r="L470" s="1"/>
    </row>
    <row r="471" spans="1:12" s="6" customFormat="1" ht="20.100000000000001" customHeight="1" outlineLevel="1">
      <c r="B471" s="7"/>
      <c r="C471" s="7"/>
      <c r="D471" s="7"/>
      <c r="E471" s="8"/>
      <c r="G471" s="15"/>
      <c r="H471" s="14"/>
      <c r="I471" s="1"/>
      <c r="J471" s="1"/>
      <c r="K471" s="1"/>
      <c r="L471" s="1"/>
    </row>
    <row r="472" spans="1:12" s="6" customFormat="1" ht="20.100000000000001" customHeight="1">
      <c r="B472" s="7"/>
      <c r="C472" s="7"/>
      <c r="D472" s="7"/>
      <c r="E472" s="8"/>
      <c r="G472" s="15"/>
      <c r="H472" s="14"/>
      <c r="I472" s="1"/>
      <c r="J472" s="1"/>
      <c r="K472" s="1"/>
      <c r="L472" s="1"/>
    </row>
    <row r="473" spans="1:12" s="6" customFormat="1" ht="20.100000000000001" customHeight="1">
      <c r="B473" s="7"/>
      <c r="C473" s="7"/>
      <c r="D473" s="7"/>
      <c r="E473" s="8"/>
      <c r="G473" s="15"/>
      <c r="H473" s="14"/>
      <c r="I473" s="1"/>
      <c r="J473" s="1"/>
      <c r="K473" s="1"/>
      <c r="L473" s="1"/>
    </row>
    <row r="474" spans="1:12" s="6" customFormat="1" ht="20.100000000000001" customHeight="1" outlineLevel="1">
      <c r="B474" s="7"/>
      <c r="C474" s="7"/>
      <c r="D474" s="7"/>
      <c r="E474" s="8"/>
      <c r="G474" s="15"/>
      <c r="H474" s="14"/>
      <c r="I474" s="1"/>
      <c r="J474" s="1"/>
      <c r="K474" s="1"/>
      <c r="L474" s="1"/>
    </row>
    <row r="475" spans="1:12" ht="20.100000000000001" customHeight="1" outlineLevel="1"/>
    <row r="476" spans="1:12" ht="20.100000000000001" customHeight="1"/>
    <row r="477" spans="1:12" ht="20.100000000000001" customHeight="1"/>
    <row r="478" spans="1:12" ht="20.100000000000001" customHeight="1" collapsed="1"/>
    <row r="479" spans="1:12" ht="20.100000000000001" customHeight="1"/>
    <row r="480" spans="1:12" s="14" customFormat="1">
      <c r="A480" s="6"/>
      <c r="B480" s="7"/>
      <c r="C480" s="7"/>
      <c r="D480" s="7"/>
      <c r="E480" s="8"/>
      <c r="F480" s="6"/>
      <c r="G480" s="15"/>
      <c r="I480" s="1"/>
      <c r="J480" s="1"/>
    </row>
    <row r="481" spans="10:10" ht="52.5" customHeight="1"/>
    <row r="484" spans="10:10">
      <c r="J484" s="24"/>
    </row>
    <row r="485" spans="10:10">
      <c r="J485" s="24"/>
    </row>
    <row r="502" spans="10:10">
      <c r="J502" s="14"/>
    </row>
    <row r="505" spans="10:10">
      <c r="J505" s="14"/>
    </row>
  </sheetData>
  <mergeCells count="16">
    <mergeCell ref="B46:H46"/>
    <mergeCell ref="B48:D48"/>
    <mergeCell ref="E48:I48"/>
    <mergeCell ref="B56:H56"/>
    <mergeCell ref="B34:D34"/>
    <mergeCell ref="E34:I34"/>
    <mergeCell ref="B39:H39"/>
    <mergeCell ref="B41:D41"/>
    <mergeCell ref="E41:I41"/>
    <mergeCell ref="B20:D20"/>
    <mergeCell ref="E20:I20"/>
    <mergeCell ref="B32:H32"/>
    <mergeCell ref="B1:I3"/>
    <mergeCell ref="B11:D11"/>
    <mergeCell ref="E11:I11"/>
    <mergeCell ref="B18:H18"/>
  </mergeCells>
  <phoneticPr fontId="28" type="noConversion"/>
  <conditionalFormatting sqref="G9:I9">
    <cfRule type="cellIs" dxfId="9" priority="2" stopIfTrue="1" operator="equal">
      <formula>0</formula>
    </cfRule>
  </conditionalFormatting>
  <printOptions horizontalCentered="1" verticalCentered="1"/>
  <pageMargins left="0.27559055118110237" right="0.35433070866141736" top="0.19685039370078741" bottom="0.39370078740157483" header="0.35433070866141736" footer="0.19685039370078741"/>
  <pageSetup paperSize="9" scale="83" fitToHeight="0" orientation="landscape" r:id="rId1"/>
  <headerFooter scaleWithDoc="0" alignWithMargins="0">
    <oddFooter>&amp;R&amp;"Times New Roman,Normal"&amp;10Página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ECAC-2126-4B6A-B898-4105C0062548}">
  <sheetPr>
    <pageSetUpPr fitToPage="1"/>
  </sheetPr>
  <dimension ref="A1:J576"/>
  <sheetViews>
    <sheetView showGridLines="0" view="pageBreakPreview" zoomScale="115" zoomScaleNormal="80" zoomScaleSheetLayoutView="115" workbookViewId="0">
      <selection activeCell="N27" sqref="N27"/>
    </sheetView>
  </sheetViews>
  <sheetFormatPr defaultRowHeight="12.75" outlineLevelRow="1"/>
  <cols>
    <col min="1" max="1" width="5.5" style="6" customWidth="1"/>
    <col min="2" max="2" width="8.625" style="7" customWidth="1"/>
    <col min="3" max="3" width="5.5" style="7" customWidth="1"/>
    <col min="4" max="4" width="14.125" style="7" customWidth="1"/>
    <col min="5" max="5" width="33.125" style="8" customWidth="1"/>
    <col min="6" max="6" width="8.75" style="8" customWidth="1"/>
    <col min="7" max="7" width="8.875" style="15" bestFit="1" customWidth="1"/>
    <col min="8" max="8" width="8.25" style="14" bestFit="1" customWidth="1"/>
    <col min="9" max="9" width="5.75" style="1" customWidth="1"/>
    <col min="10" max="10" width="11.125" style="1" customWidth="1"/>
    <col min="11" max="16384" width="9" style="1"/>
  </cols>
  <sheetData>
    <row r="1" spans="1:10" ht="16.5" customHeight="1">
      <c r="A1" s="35" t="s">
        <v>9</v>
      </c>
      <c r="B1" s="185" t="s">
        <v>41</v>
      </c>
      <c r="C1" s="186"/>
      <c r="D1" s="186"/>
      <c r="E1" s="186"/>
      <c r="F1" s="186"/>
      <c r="G1" s="186"/>
      <c r="H1" s="187"/>
    </row>
    <row r="2" spans="1:10" ht="18.75" customHeight="1">
      <c r="A2" s="4"/>
      <c r="B2" s="188"/>
      <c r="C2" s="189"/>
      <c r="D2" s="189"/>
      <c r="E2" s="189"/>
      <c r="F2" s="189"/>
      <c r="G2" s="189"/>
      <c r="H2" s="190"/>
    </row>
    <row r="3" spans="1:10" ht="21" customHeight="1" thickBot="1">
      <c r="A3" s="4"/>
      <c r="B3" s="191"/>
      <c r="C3" s="192"/>
      <c r="D3" s="192"/>
      <c r="E3" s="192"/>
      <c r="F3" s="192"/>
      <c r="G3" s="192"/>
      <c r="H3" s="193"/>
    </row>
    <row r="4" spans="1:10" ht="20.100000000000001" customHeight="1">
      <c r="B4" s="32" t="str">
        <f>Orçamento!B4</f>
        <v>OBRA: CAMPO DE VÔLEI DE AREIA E ESPAÇO DE FESTAS COBERTO</v>
      </c>
      <c r="C4" s="2"/>
      <c r="D4" s="2"/>
      <c r="E4" s="3"/>
      <c r="F4" s="3"/>
      <c r="G4" s="25"/>
      <c r="H4" s="21"/>
      <c r="I4" s="4"/>
    </row>
    <row r="5" spans="1:10" ht="17.25" customHeight="1">
      <c r="B5" s="36" t="str">
        <f>Orçamento!B5</f>
        <v>ENDEREÇO: AVENIDA 04 DE JULHO, CENTRO, CUNHATAÍ-SC</v>
      </c>
      <c r="C5" s="36"/>
      <c r="D5" s="2"/>
      <c r="E5" s="3"/>
      <c r="F5" s="3"/>
      <c r="G5" s="25"/>
      <c r="H5" s="15"/>
      <c r="I5" s="4"/>
    </row>
    <row r="6" spans="1:10" ht="19.5" customHeight="1">
      <c r="B6" s="36" t="str">
        <f>Orçamento!B6</f>
        <v>DATA: DEZEMBRO DE 2023</v>
      </c>
      <c r="C6" s="36"/>
      <c r="D6" s="11"/>
      <c r="E6" s="11"/>
      <c r="F6" s="11"/>
      <c r="G6" s="11"/>
      <c r="H6" s="11"/>
      <c r="I6" s="11"/>
    </row>
    <row r="7" spans="1:10" ht="15" customHeight="1">
      <c r="B7" s="32" t="str">
        <f>Orçamento!B7</f>
        <v>REFERÊNCIA DE PREÇO: SINAPI - 10/2023</v>
      </c>
      <c r="C7" s="31"/>
      <c r="G7" s="6"/>
      <c r="H7" s="15"/>
    </row>
    <row r="8" spans="1:10" ht="18" customHeight="1">
      <c r="A8" s="5"/>
      <c r="B8" s="34" t="str">
        <f>Orçamento!B8</f>
        <v>PLANILHA ORÇAMENTÁRIA</v>
      </c>
      <c r="C8" s="11"/>
      <c r="E8" s="1"/>
      <c r="F8" s="1"/>
      <c r="G8" s="124"/>
      <c r="H8" s="29"/>
      <c r="J8" s="68"/>
    </row>
    <row r="9" spans="1:10" ht="18" customHeight="1"/>
    <row r="10" spans="1:10" ht="16.5">
      <c r="A10" s="1"/>
      <c r="B10" s="225" t="s">
        <v>246</v>
      </c>
      <c r="C10" s="225"/>
      <c r="D10" s="225"/>
      <c r="E10" s="225"/>
      <c r="F10" s="225"/>
      <c r="G10" s="225"/>
      <c r="H10" s="174" t="s">
        <v>247</v>
      </c>
    </row>
    <row r="11" spans="1:10" ht="16.5">
      <c r="B11" s="225" t="s">
        <v>248</v>
      </c>
      <c r="C11" s="225"/>
      <c r="D11" s="225"/>
      <c r="E11" s="225"/>
      <c r="F11" s="225"/>
      <c r="G11" s="225"/>
      <c r="H11" s="174" t="s">
        <v>249</v>
      </c>
    </row>
    <row r="12" spans="1:10" ht="16.5">
      <c r="B12" s="225" t="s">
        <v>250</v>
      </c>
      <c r="C12" s="225"/>
      <c r="D12" s="225"/>
      <c r="E12" s="225"/>
      <c r="F12" s="225"/>
      <c r="G12" s="225"/>
      <c r="H12" s="174" t="s">
        <v>251</v>
      </c>
    </row>
    <row r="13" spans="1:10" ht="16.5">
      <c r="B13" s="225" t="s">
        <v>252</v>
      </c>
      <c r="C13" s="225"/>
      <c r="D13" s="225"/>
      <c r="E13" s="225"/>
      <c r="F13" s="225"/>
      <c r="G13" s="225"/>
      <c r="H13" s="175">
        <v>0.03</v>
      </c>
    </row>
    <row r="14" spans="1:10" ht="16.5" outlineLevel="1">
      <c r="B14" s="225" t="s">
        <v>253</v>
      </c>
      <c r="C14" s="225"/>
      <c r="D14" s="225"/>
      <c r="E14" s="225"/>
      <c r="F14" s="225"/>
      <c r="G14" s="225"/>
      <c r="H14" s="174" t="s">
        <v>254</v>
      </c>
    </row>
    <row r="15" spans="1:10" ht="16.5" outlineLevel="1">
      <c r="B15" s="226" t="s">
        <v>255</v>
      </c>
      <c r="C15" s="227"/>
      <c r="D15" s="227"/>
      <c r="E15" s="227"/>
      <c r="F15" s="227"/>
      <c r="G15" s="228"/>
      <c r="H15" s="176" t="s">
        <v>256</v>
      </c>
    </row>
    <row r="16" spans="1:10" ht="16.5" outlineLevel="1">
      <c r="B16" s="217" t="s">
        <v>257</v>
      </c>
      <c r="C16" s="218"/>
      <c r="D16" s="218"/>
      <c r="E16" s="218"/>
      <c r="F16" s="218"/>
      <c r="G16" s="219"/>
      <c r="H16" s="174" t="s">
        <v>258</v>
      </c>
    </row>
    <row r="17" spans="1:10" ht="16.5" outlineLevel="1">
      <c r="B17" s="217" t="s">
        <v>259</v>
      </c>
      <c r="C17" s="218"/>
      <c r="D17" s="218"/>
      <c r="E17" s="218"/>
      <c r="F17" s="218"/>
      <c r="G17" s="219"/>
      <c r="H17" s="176" t="s">
        <v>260</v>
      </c>
    </row>
    <row r="18" spans="1:10" ht="16.5" outlineLevel="1">
      <c r="B18" s="220" t="s">
        <v>261</v>
      </c>
      <c r="C18" s="221"/>
      <c r="D18" s="221"/>
      <c r="E18" s="221"/>
      <c r="F18" s="221"/>
      <c r="G18" s="222"/>
      <c r="H18" s="176" t="s">
        <v>258</v>
      </c>
    </row>
    <row r="19" spans="1:10" ht="16.5" outlineLevel="1">
      <c r="B19" s="223" t="s">
        <v>262</v>
      </c>
      <c r="C19" s="223"/>
      <c r="D19" s="223"/>
      <c r="E19" s="223"/>
      <c r="F19" s="223"/>
      <c r="G19" s="223"/>
      <c r="H19" s="177">
        <v>0.22</v>
      </c>
    </row>
    <row r="20" spans="1:10" ht="16.5" customHeight="1" outlineLevel="1">
      <c r="B20" s="224" t="s">
        <v>263</v>
      </c>
      <c r="C20" s="224"/>
      <c r="D20" s="224"/>
      <c r="E20" s="224"/>
      <c r="F20" s="224"/>
      <c r="G20" s="224"/>
      <c r="H20" s="224"/>
    </row>
    <row r="21" spans="1:10" ht="8.4499999999999993" customHeight="1" outlineLevel="1">
      <c r="B21" s="6"/>
      <c r="C21" s="6"/>
      <c r="D21" s="6"/>
      <c r="G21" s="17"/>
      <c r="H21" s="17"/>
    </row>
    <row r="22" spans="1:10" ht="8.25" customHeight="1" outlineLevel="1">
      <c r="B22" s="6"/>
      <c r="C22" s="6"/>
      <c r="D22" s="6"/>
      <c r="G22" s="17"/>
      <c r="H22" s="17"/>
    </row>
    <row r="23" spans="1:10" outlineLevel="1">
      <c r="B23" s="168"/>
      <c r="C23" s="168"/>
      <c r="D23" s="168"/>
      <c r="E23" s="11"/>
      <c r="F23" s="11"/>
      <c r="G23" s="169"/>
      <c r="H23" s="170"/>
    </row>
    <row r="24" spans="1:10" ht="8.4499999999999993" customHeight="1" outlineLevel="1">
      <c r="B24" s="6"/>
      <c r="C24" s="6"/>
      <c r="D24" s="6"/>
      <c r="G24" s="17"/>
      <c r="H24" s="17"/>
    </row>
    <row r="25" spans="1:10" ht="10.5" customHeight="1" outlineLevel="1"/>
    <row r="26" spans="1:10" ht="20.100000000000001" customHeight="1" outlineLevel="1">
      <c r="A26" s="53"/>
      <c r="B26" s="33" t="s">
        <v>29</v>
      </c>
      <c r="C26" s="31"/>
      <c r="F26" s="7"/>
      <c r="G26" s="173" t="s">
        <v>237</v>
      </c>
      <c r="H26" s="1"/>
      <c r="I26" s="12"/>
      <c r="J26" s="68"/>
    </row>
    <row r="27" spans="1:10" ht="15.75" customHeight="1" outlineLevel="1">
      <c r="A27" s="53"/>
      <c r="B27" s="33"/>
      <c r="C27" s="31"/>
      <c r="D27" s="67" t="str">
        <f>Orçamento!D113</f>
        <v xml:space="preserve"> Adriel Stuchi - Arquiteto e Urbanista - CAU n° A147216-0</v>
      </c>
      <c r="E27" s="12"/>
      <c r="F27" s="7"/>
      <c r="G27" s="145" t="s">
        <v>158</v>
      </c>
      <c r="H27" s="1"/>
      <c r="I27" s="12"/>
    </row>
    <row r="28" spans="1:10" ht="13.5" customHeight="1" outlineLevel="1">
      <c r="A28" s="53"/>
      <c r="F28" s="57"/>
      <c r="G28" s="172" t="s">
        <v>159</v>
      </c>
      <c r="H28" s="1"/>
      <c r="I28" s="12"/>
    </row>
    <row r="29" spans="1:10" ht="20.100000000000001" customHeight="1" outlineLevel="1" collapsed="1">
      <c r="H29" s="171"/>
    </row>
    <row r="30" spans="1:10" ht="19.5" customHeight="1"/>
    <row r="31" spans="1:10" ht="20.100000000000001" customHeight="1">
      <c r="A31" s="53"/>
      <c r="G31" s="57"/>
      <c r="H31" s="55"/>
    </row>
    <row r="32" spans="1:10" ht="23.25" customHeight="1" outlineLevel="1"/>
    <row r="33" spans="2:10" ht="21.75" customHeight="1" outlineLevel="1"/>
    <row r="34" spans="2:10" ht="21.75" customHeight="1" outlineLevel="1"/>
    <row r="35" spans="2:10" ht="20.100000000000001" customHeight="1" outlineLevel="1"/>
    <row r="36" spans="2:10" ht="11.25" customHeight="1" outlineLevel="1"/>
    <row r="37" spans="2:10" ht="25.5" customHeight="1" outlineLevel="1"/>
    <row r="38" spans="2:10" ht="30" customHeight="1" outlineLevel="1">
      <c r="G38" s="1"/>
    </row>
    <row r="39" spans="2:10" ht="20.25" customHeight="1" outlineLevel="1"/>
    <row r="40" spans="2:10" ht="17.25" customHeight="1" outlineLevel="1"/>
    <row r="41" spans="2:10" ht="25.5" customHeight="1" outlineLevel="1"/>
    <row r="42" spans="2:10" ht="23.25" customHeight="1" outlineLevel="1"/>
    <row r="43" spans="2:10" ht="20.100000000000001" customHeight="1" outlineLevel="1"/>
    <row r="44" spans="2:10" s="6" customFormat="1" ht="30" customHeight="1" outlineLevel="1">
      <c r="B44" s="7"/>
      <c r="C44" s="7"/>
      <c r="D44" s="7"/>
      <c r="E44" s="8"/>
      <c r="F44" s="8"/>
      <c r="G44" s="15"/>
      <c r="H44" s="14"/>
      <c r="I44" s="1"/>
      <c r="J44" s="1"/>
    </row>
    <row r="45" spans="2:10" s="6" customFormat="1" ht="21" customHeight="1" outlineLevel="1">
      <c r="B45" s="7"/>
      <c r="C45" s="7"/>
      <c r="D45" s="7"/>
      <c r="E45" s="8"/>
      <c r="F45" s="8"/>
      <c r="G45" s="15"/>
      <c r="H45" s="14"/>
      <c r="I45" s="1"/>
      <c r="J45" s="1"/>
    </row>
    <row r="46" spans="2:10" s="6" customFormat="1" ht="30" customHeight="1" outlineLevel="1">
      <c r="B46" s="7"/>
      <c r="C46" s="7"/>
      <c r="D46" s="7"/>
      <c r="E46" s="8"/>
      <c r="F46" s="8"/>
      <c r="G46" s="15"/>
      <c r="H46" s="14"/>
      <c r="I46" s="1"/>
      <c r="J46" s="1"/>
    </row>
    <row r="47" spans="2:10" s="6" customFormat="1" ht="20.100000000000001" customHeight="1" outlineLevel="1">
      <c r="B47" s="7"/>
      <c r="C47" s="7"/>
      <c r="D47" s="7"/>
      <c r="E47" s="8"/>
      <c r="F47" s="8"/>
      <c r="G47" s="15"/>
      <c r="H47" s="14"/>
      <c r="I47" s="1"/>
      <c r="J47" s="1"/>
    </row>
    <row r="48" spans="2:10" s="6" customFormat="1" ht="20.100000000000001" customHeight="1" outlineLevel="1">
      <c r="B48" s="7"/>
      <c r="C48" s="7"/>
      <c r="D48" s="7"/>
      <c r="E48" s="8"/>
      <c r="F48" s="8"/>
      <c r="G48" s="15"/>
      <c r="H48" s="14"/>
      <c r="I48" s="1"/>
      <c r="J48" s="1"/>
    </row>
    <row r="49" spans="1:10" s="6" customFormat="1" ht="20.100000000000001" customHeight="1">
      <c r="B49" s="7"/>
      <c r="C49" s="7"/>
      <c r="D49" s="7"/>
      <c r="E49" s="8"/>
      <c r="F49" s="8"/>
      <c r="G49" s="15"/>
      <c r="H49" s="14"/>
      <c r="I49" s="1"/>
      <c r="J49" s="1"/>
    </row>
    <row r="50" spans="1:10" s="6" customFormat="1" ht="30" customHeight="1" outlineLevel="1">
      <c r="B50" s="7"/>
      <c r="C50" s="7"/>
      <c r="D50" s="7"/>
      <c r="E50" s="8"/>
      <c r="F50" s="8"/>
      <c r="G50" s="15"/>
      <c r="H50" s="14"/>
      <c r="I50" s="1"/>
      <c r="J50" s="1"/>
    </row>
    <row r="51" spans="1:10" s="6" customFormat="1" ht="30" customHeight="1" outlineLevel="1">
      <c r="B51" s="7"/>
      <c r="C51" s="7"/>
      <c r="D51" s="7"/>
      <c r="E51" s="8"/>
      <c r="F51" s="8"/>
      <c r="G51" s="15"/>
      <c r="H51" s="14"/>
      <c r="I51" s="1"/>
      <c r="J51" s="1"/>
    </row>
    <row r="52" spans="1:10" s="6" customFormat="1" ht="30" customHeight="1" outlineLevel="1">
      <c r="B52" s="7"/>
      <c r="C52" s="7"/>
      <c r="D52" s="7"/>
      <c r="E52" s="8"/>
      <c r="F52" s="8"/>
      <c r="G52" s="15"/>
      <c r="H52" s="14"/>
      <c r="I52" s="1"/>
      <c r="J52" s="1"/>
    </row>
    <row r="53" spans="1:10" s="6" customFormat="1" ht="30" customHeight="1" outlineLevel="1">
      <c r="B53" s="7"/>
      <c r="C53" s="7"/>
      <c r="D53" s="7"/>
      <c r="E53" s="8"/>
      <c r="F53" s="8"/>
      <c r="G53" s="15"/>
      <c r="H53" s="14"/>
      <c r="I53" s="1"/>
      <c r="J53" s="1"/>
    </row>
    <row r="54" spans="1:10" s="6" customFormat="1" ht="20.100000000000001" customHeight="1" outlineLevel="1">
      <c r="B54" s="7"/>
      <c r="C54" s="7"/>
      <c r="D54" s="7"/>
      <c r="E54" s="8"/>
      <c r="F54" s="8"/>
      <c r="G54" s="15"/>
      <c r="H54" s="14"/>
      <c r="I54" s="1"/>
      <c r="J54" s="1"/>
    </row>
    <row r="55" spans="1:10" s="6" customFormat="1" ht="39.950000000000003" customHeight="1" outlineLevel="1">
      <c r="B55" s="7"/>
      <c r="C55" s="7"/>
      <c r="D55" s="7"/>
      <c r="E55" s="8"/>
      <c r="F55" s="8"/>
      <c r="G55" s="15"/>
      <c r="H55" s="14"/>
      <c r="I55" s="1"/>
      <c r="J55" s="1"/>
    </row>
    <row r="56" spans="1:10" s="6" customFormat="1" ht="20.100000000000001" customHeight="1" outlineLevel="1">
      <c r="B56" s="7"/>
      <c r="C56" s="7"/>
      <c r="D56" s="7"/>
      <c r="E56" s="8"/>
      <c r="F56" s="8"/>
      <c r="G56" s="15"/>
      <c r="H56" s="14"/>
      <c r="I56" s="1"/>
      <c r="J56" s="1"/>
    </row>
    <row r="57" spans="1:10" s="6" customFormat="1" ht="20.100000000000001" customHeight="1">
      <c r="B57" s="7"/>
      <c r="C57" s="7"/>
      <c r="D57" s="7"/>
      <c r="E57" s="8"/>
      <c r="F57" s="8"/>
      <c r="G57" s="15"/>
      <c r="H57" s="14"/>
      <c r="I57" s="1"/>
      <c r="J57" s="1"/>
    </row>
    <row r="58" spans="1:10" s="6" customFormat="1" ht="20.100000000000001" customHeight="1">
      <c r="B58" s="7"/>
      <c r="C58" s="7"/>
      <c r="D58" s="7"/>
      <c r="E58" s="8"/>
      <c r="F58" s="8"/>
      <c r="G58" s="15"/>
      <c r="H58" s="14"/>
      <c r="I58" s="1"/>
      <c r="J58" s="1"/>
    </row>
    <row r="59" spans="1:10" s="6" customFormat="1" ht="20.100000000000001" customHeight="1" outlineLevel="1">
      <c r="B59" s="7"/>
      <c r="C59" s="7"/>
      <c r="D59" s="7"/>
      <c r="E59" s="8"/>
      <c r="F59" s="8"/>
      <c r="G59" s="15"/>
      <c r="H59" s="14"/>
      <c r="I59" s="1"/>
      <c r="J59" s="1"/>
    </row>
    <row r="60" spans="1:10" ht="30" customHeight="1" outlineLevel="1"/>
    <row r="61" spans="1:10" s="12" customFormat="1" ht="30" customHeight="1" outlineLevel="1">
      <c r="A61" s="6"/>
      <c r="B61" s="7"/>
      <c r="C61" s="7"/>
      <c r="D61" s="7"/>
      <c r="E61" s="8"/>
      <c r="F61" s="8"/>
      <c r="G61" s="15"/>
      <c r="H61" s="14"/>
    </row>
    <row r="62" spans="1:10" ht="30" customHeight="1" outlineLevel="1"/>
    <row r="63" spans="1:10" ht="30" customHeight="1" outlineLevel="1"/>
    <row r="64" spans="1:10" ht="30" customHeight="1" outlineLevel="1"/>
    <row r="65" spans="2:10" ht="30" customHeight="1" outlineLevel="1"/>
    <row r="66" spans="2:10" ht="20.100000000000001" customHeight="1" outlineLevel="1"/>
    <row r="67" spans="2:10" ht="20.100000000000001" customHeight="1" outlineLevel="1"/>
    <row r="68" spans="2:10" ht="20.100000000000001" customHeight="1" outlineLevel="1"/>
    <row r="69" spans="2:10" ht="20.100000000000001" customHeight="1" outlineLevel="1"/>
    <row r="70" spans="2:10" ht="27.75" customHeight="1" outlineLevel="1"/>
    <row r="71" spans="2:10" ht="38.25" customHeight="1" outlineLevel="1"/>
    <row r="72" spans="2:10" ht="27.75" customHeight="1" outlineLevel="1"/>
    <row r="73" spans="2:10" ht="27.75" customHeight="1" outlineLevel="1"/>
    <row r="74" spans="2:10" ht="27.75" customHeight="1" outlineLevel="1"/>
    <row r="75" spans="2:10" ht="27.75" customHeight="1" outlineLevel="1"/>
    <row r="76" spans="2:10" s="6" customFormat="1" ht="27.75" customHeight="1" outlineLevel="1">
      <c r="B76" s="7"/>
      <c r="C76" s="7"/>
      <c r="D76" s="7"/>
      <c r="E76" s="8"/>
      <c r="F76" s="8"/>
      <c r="G76" s="15"/>
      <c r="H76" s="14"/>
      <c r="I76" s="1"/>
      <c r="J76" s="1"/>
    </row>
    <row r="77" spans="2:10" s="6" customFormat="1" ht="20.100000000000001" customHeight="1" outlineLevel="1">
      <c r="B77" s="7"/>
      <c r="C77" s="7"/>
      <c r="D77" s="7"/>
      <c r="E77" s="8"/>
      <c r="F77" s="8"/>
      <c r="G77" s="15"/>
      <c r="H77" s="14"/>
      <c r="I77" s="1"/>
      <c r="J77" s="1"/>
    </row>
    <row r="78" spans="2:10" s="6" customFormat="1" ht="30" customHeight="1" outlineLevel="1">
      <c r="B78" s="7"/>
      <c r="C78" s="7"/>
      <c r="D78" s="7"/>
      <c r="E78" s="8"/>
      <c r="F78" s="8"/>
      <c r="G78" s="15"/>
      <c r="H78" s="14"/>
      <c r="I78" s="1"/>
      <c r="J78" s="1"/>
    </row>
    <row r="79" spans="2:10" s="6" customFormat="1" ht="30" customHeight="1" outlineLevel="1">
      <c r="B79" s="7"/>
      <c r="C79" s="7"/>
      <c r="D79" s="7"/>
      <c r="E79" s="8"/>
      <c r="F79" s="8"/>
      <c r="G79" s="15"/>
      <c r="H79" s="14"/>
      <c r="I79" s="1"/>
      <c r="J79" s="1"/>
    </row>
    <row r="80" spans="2:10" s="6" customFormat="1" ht="20.100000000000001" customHeight="1" outlineLevel="1">
      <c r="B80" s="7"/>
      <c r="C80" s="7"/>
      <c r="D80" s="7"/>
      <c r="E80" s="8"/>
      <c r="F80" s="8"/>
      <c r="G80" s="15"/>
      <c r="H80" s="14"/>
      <c r="I80" s="1"/>
      <c r="J80" s="1"/>
    </row>
    <row r="81" spans="2:10" s="6" customFormat="1" ht="20.100000000000001" customHeight="1" outlineLevel="1">
      <c r="B81" s="7"/>
      <c r="C81" s="7"/>
      <c r="D81" s="7"/>
      <c r="E81" s="8"/>
      <c r="F81" s="8"/>
      <c r="G81" s="15"/>
      <c r="H81" s="14"/>
      <c r="I81" s="1"/>
      <c r="J81" s="1"/>
    </row>
    <row r="82" spans="2:10" s="6" customFormat="1" ht="30" customHeight="1" outlineLevel="1">
      <c r="B82" s="7"/>
      <c r="C82" s="7"/>
      <c r="D82" s="7"/>
      <c r="E82" s="8"/>
      <c r="F82" s="8"/>
      <c r="G82" s="15"/>
      <c r="H82" s="14"/>
      <c r="I82" s="1"/>
      <c r="J82" s="1"/>
    </row>
    <row r="83" spans="2:10" s="6" customFormat="1" ht="30" customHeight="1" outlineLevel="1">
      <c r="B83" s="7"/>
      <c r="C83" s="7"/>
      <c r="D83" s="7"/>
      <c r="E83" s="8"/>
      <c r="F83" s="8"/>
      <c r="G83" s="15"/>
      <c r="H83" s="14"/>
      <c r="I83" s="1"/>
      <c r="J83" s="1"/>
    </row>
    <row r="84" spans="2:10" s="6" customFormat="1" ht="20.100000000000001" customHeight="1" outlineLevel="1">
      <c r="B84" s="7"/>
      <c r="C84" s="7"/>
      <c r="D84" s="7"/>
      <c r="E84" s="8"/>
      <c r="F84" s="8"/>
      <c r="G84" s="15"/>
      <c r="H84" s="14"/>
      <c r="I84" s="1"/>
      <c r="J84" s="1"/>
    </row>
    <row r="85" spans="2:10" s="6" customFormat="1" ht="30" customHeight="1" outlineLevel="1">
      <c r="B85" s="7"/>
      <c r="C85" s="7"/>
      <c r="D85" s="7"/>
      <c r="E85" s="8"/>
      <c r="F85" s="8"/>
      <c r="G85" s="15"/>
      <c r="H85" s="14"/>
      <c r="I85" s="1"/>
      <c r="J85" s="1"/>
    </row>
    <row r="86" spans="2:10" s="6" customFormat="1" ht="20.100000000000001" customHeight="1" outlineLevel="1">
      <c r="B86" s="7"/>
      <c r="C86" s="7"/>
      <c r="D86" s="7"/>
      <c r="E86" s="8"/>
      <c r="F86" s="8"/>
      <c r="G86" s="15"/>
      <c r="H86" s="14"/>
      <c r="I86" s="1"/>
      <c r="J86" s="1"/>
    </row>
    <row r="87" spans="2:10" s="6" customFormat="1" ht="30" customHeight="1" outlineLevel="1">
      <c r="B87" s="7"/>
      <c r="C87" s="7"/>
      <c r="D87" s="7"/>
      <c r="E87" s="8"/>
      <c r="F87" s="8"/>
      <c r="G87" s="15"/>
      <c r="H87" s="14"/>
      <c r="I87" s="1"/>
      <c r="J87" s="1"/>
    </row>
    <row r="88" spans="2:10" s="6" customFormat="1" ht="30" customHeight="1" outlineLevel="1">
      <c r="B88" s="7"/>
      <c r="C88" s="7"/>
      <c r="D88" s="7"/>
      <c r="E88" s="8"/>
      <c r="F88" s="8"/>
      <c r="G88" s="15"/>
      <c r="H88" s="14"/>
      <c r="I88" s="1"/>
      <c r="J88" s="1"/>
    </row>
    <row r="89" spans="2:10" s="6" customFormat="1" ht="30" customHeight="1" outlineLevel="1">
      <c r="B89" s="7"/>
      <c r="C89" s="7"/>
      <c r="D89" s="7"/>
      <c r="E89" s="8"/>
      <c r="F89" s="8"/>
      <c r="G89" s="15"/>
      <c r="H89" s="14"/>
      <c r="I89" s="1"/>
      <c r="J89" s="1"/>
    </row>
    <row r="90" spans="2:10" s="6" customFormat="1" ht="30" customHeight="1" outlineLevel="1">
      <c r="B90" s="7"/>
      <c r="C90" s="7"/>
      <c r="D90" s="7"/>
      <c r="E90" s="8"/>
      <c r="F90" s="8"/>
      <c r="G90" s="15"/>
      <c r="H90" s="14"/>
      <c r="I90" s="1"/>
      <c r="J90" s="1"/>
    </row>
    <row r="91" spans="2:10" s="6" customFormat="1" ht="30" customHeight="1" outlineLevel="1">
      <c r="B91" s="7"/>
      <c r="C91" s="7"/>
      <c r="D91" s="7"/>
      <c r="E91" s="8"/>
      <c r="F91" s="8"/>
      <c r="G91" s="15"/>
      <c r="H91" s="14"/>
      <c r="I91" s="1"/>
      <c r="J91" s="1"/>
    </row>
    <row r="92" spans="2:10" s="6" customFormat="1" ht="30" customHeight="1" outlineLevel="1">
      <c r="B92" s="7"/>
      <c r="C92" s="7"/>
      <c r="D92" s="7"/>
      <c r="E92" s="8"/>
      <c r="F92" s="8"/>
      <c r="G92" s="15"/>
      <c r="H92" s="14"/>
      <c r="I92" s="1"/>
      <c r="J92" s="1"/>
    </row>
    <row r="93" spans="2:10" s="6" customFormat="1" ht="30" customHeight="1" outlineLevel="1">
      <c r="B93" s="7"/>
      <c r="C93" s="7"/>
      <c r="D93" s="7"/>
      <c r="E93" s="8"/>
      <c r="F93" s="8"/>
      <c r="G93" s="15"/>
      <c r="H93" s="14"/>
      <c r="I93" s="1"/>
      <c r="J93" s="1"/>
    </row>
    <row r="94" spans="2:10" s="6" customFormat="1" ht="30" customHeight="1" outlineLevel="1">
      <c r="B94" s="7"/>
      <c r="C94" s="7"/>
      <c r="D94" s="7"/>
      <c r="E94" s="8"/>
      <c r="F94" s="8"/>
      <c r="G94" s="15"/>
      <c r="H94" s="14"/>
      <c r="I94" s="1"/>
      <c r="J94" s="1"/>
    </row>
    <row r="95" spans="2:10" s="6" customFormat="1" ht="30" customHeight="1" outlineLevel="1">
      <c r="B95" s="7"/>
      <c r="C95" s="7"/>
      <c r="D95" s="7"/>
      <c r="E95" s="8"/>
      <c r="F95" s="8"/>
      <c r="G95" s="15"/>
      <c r="H95" s="14"/>
      <c r="I95" s="1"/>
      <c r="J95" s="1"/>
    </row>
    <row r="96" spans="2:10" s="6" customFormat="1" ht="30" customHeight="1" outlineLevel="1">
      <c r="B96" s="7"/>
      <c r="C96" s="7"/>
      <c r="D96" s="7"/>
      <c r="E96" s="8"/>
      <c r="F96" s="8"/>
      <c r="G96" s="15"/>
      <c r="H96" s="14"/>
      <c r="I96" s="1"/>
      <c r="J96" s="1"/>
    </row>
    <row r="97" spans="2:10" s="6" customFormat="1" ht="20.100000000000001" customHeight="1" outlineLevel="1">
      <c r="B97" s="7"/>
      <c r="C97" s="7"/>
      <c r="D97" s="7"/>
      <c r="E97" s="8"/>
      <c r="F97" s="8"/>
      <c r="G97" s="15"/>
      <c r="H97" s="14"/>
      <c r="I97" s="1"/>
      <c r="J97" s="1"/>
    </row>
    <row r="98" spans="2:10" s="6" customFormat="1" ht="20.100000000000001" customHeight="1" outlineLevel="1">
      <c r="B98" s="7"/>
      <c r="C98" s="7"/>
      <c r="D98" s="7"/>
      <c r="E98" s="8"/>
      <c r="F98" s="8"/>
      <c r="G98" s="15"/>
      <c r="H98" s="14"/>
      <c r="I98" s="1"/>
      <c r="J98" s="1"/>
    </row>
    <row r="99" spans="2:10" s="6" customFormat="1" ht="20.100000000000001" customHeight="1" outlineLevel="1">
      <c r="B99" s="7"/>
      <c r="C99" s="7"/>
      <c r="D99" s="7"/>
      <c r="E99" s="8"/>
      <c r="F99" s="8"/>
      <c r="G99" s="15"/>
      <c r="H99" s="14"/>
      <c r="I99" s="1"/>
      <c r="J99" s="1"/>
    </row>
    <row r="100" spans="2:10" s="6" customFormat="1" ht="20.100000000000001" customHeight="1" outlineLevel="1">
      <c r="B100" s="7"/>
      <c r="C100" s="7"/>
      <c r="D100" s="7"/>
      <c r="E100" s="8"/>
      <c r="F100" s="8"/>
      <c r="G100" s="15"/>
      <c r="H100" s="14"/>
      <c r="I100" s="1"/>
      <c r="J100" s="1"/>
    </row>
    <row r="101" spans="2:10" s="6" customFormat="1" ht="20.100000000000001" customHeight="1" outlineLevel="1">
      <c r="B101" s="7"/>
      <c r="C101" s="7"/>
      <c r="D101" s="7"/>
      <c r="E101" s="8"/>
      <c r="F101" s="8"/>
      <c r="G101" s="15"/>
      <c r="H101" s="14"/>
      <c r="I101" s="1"/>
      <c r="J101" s="1"/>
    </row>
    <row r="102" spans="2:10" s="6" customFormat="1" ht="20.100000000000001" customHeight="1" outlineLevel="1">
      <c r="B102" s="7"/>
      <c r="C102" s="7"/>
      <c r="D102" s="7"/>
      <c r="E102" s="8"/>
      <c r="F102" s="8"/>
      <c r="G102" s="15"/>
      <c r="H102" s="14"/>
      <c r="I102" s="1"/>
      <c r="J102" s="1"/>
    </row>
    <row r="103" spans="2:10" s="6" customFormat="1" ht="20.100000000000001" customHeight="1" outlineLevel="1">
      <c r="B103" s="7"/>
      <c r="C103" s="7"/>
      <c r="D103" s="7"/>
      <c r="E103" s="8"/>
      <c r="F103" s="8"/>
      <c r="G103" s="15"/>
      <c r="H103" s="14"/>
      <c r="I103" s="1"/>
      <c r="J103" s="1"/>
    </row>
    <row r="104" spans="2:10" s="6" customFormat="1" ht="30" customHeight="1" outlineLevel="1">
      <c r="B104" s="7"/>
      <c r="C104" s="7"/>
      <c r="D104" s="7"/>
      <c r="E104" s="8"/>
      <c r="F104" s="8"/>
      <c r="G104" s="15"/>
      <c r="H104" s="14"/>
      <c r="I104" s="1"/>
      <c r="J104" s="1"/>
    </row>
    <row r="105" spans="2:10" s="6" customFormat="1" ht="20.100000000000001" customHeight="1" outlineLevel="1">
      <c r="B105" s="7"/>
      <c r="C105" s="7"/>
      <c r="D105" s="7"/>
      <c r="E105" s="8"/>
      <c r="F105" s="8"/>
      <c r="G105" s="15"/>
      <c r="H105" s="14"/>
      <c r="I105" s="1"/>
      <c r="J105" s="1"/>
    </row>
    <row r="106" spans="2:10" s="6" customFormat="1" ht="20.100000000000001" customHeight="1">
      <c r="B106" s="7"/>
      <c r="C106" s="7"/>
      <c r="D106" s="7"/>
      <c r="E106" s="8"/>
      <c r="F106" s="8"/>
      <c r="G106" s="15"/>
      <c r="H106" s="14"/>
      <c r="I106" s="1"/>
      <c r="J106" s="1"/>
    </row>
    <row r="107" spans="2:10" s="6" customFormat="1" ht="20.100000000000001" customHeight="1">
      <c r="B107" s="7"/>
      <c r="C107" s="7"/>
      <c r="D107" s="7"/>
      <c r="E107" s="8"/>
      <c r="F107" s="8"/>
      <c r="G107" s="15"/>
      <c r="H107" s="14"/>
      <c r="I107" s="1"/>
      <c r="J107" s="1"/>
    </row>
    <row r="108" spans="2:10" s="6" customFormat="1" ht="20.100000000000001" customHeight="1" outlineLevel="1">
      <c r="B108" s="7"/>
      <c r="C108" s="7"/>
      <c r="D108" s="7"/>
      <c r="E108" s="8"/>
      <c r="F108" s="8"/>
      <c r="G108" s="15"/>
      <c r="H108" s="14"/>
      <c r="I108" s="1"/>
      <c r="J108" s="1"/>
    </row>
    <row r="109" spans="2:10" s="6" customFormat="1" ht="20.100000000000001" customHeight="1" outlineLevel="1">
      <c r="B109" s="7"/>
      <c r="C109" s="7"/>
      <c r="D109" s="7"/>
      <c r="E109" s="8"/>
      <c r="F109" s="8"/>
      <c r="G109" s="15"/>
      <c r="H109" s="14"/>
      <c r="I109" s="1"/>
      <c r="J109" s="1"/>
    </row>
    <row r="110" spans="2:10" s="6" customFormat="1" ht="20.100000000000001" customHeight="1" outlineLevel="1">
      <c r="B110" s="7"/>
      <c r="C110" s="7"/>
      <c r="D110" s="7"/>
      <c r="E110" s="8"/>
      <c r="F110" s="8"/>
      <c r="G110" s="15"/>
      <c r="H110" s="14"/>
      <c r="I110" s="1"/>
      <c r="J110" s="1"/>
    </row>
    <row r="111" spans="2:10" s="6" customFormat="1" ht="20.100000000000001" customHeight="1" outlineLevel="1">
      <c r="B111" s="7"/>
      <c r="C111" s="7"/>
      <c r="D111" s="7"/>
      <c r="E111" s="8"/>
      <c r="F111" s="8"/>
      <c r="G111" s="15"/>
      <c r="H111" s="14"/>
      <c r="I111" s="1"/>
      <c r="J111" s="1"/>
    </row>
    <row r="112" spans="2:10" s="6" customFormat="1" ht="20.100000000000001" customHeight="1" outlineLevel="1">
      <c r="B112" s="7"/>
      <c r="C112" s="7"/>
      <c r="D112" s="7"/>
      <c r="E112" s="8"/>
      <c r="F112" s="8"/>
      <c r="G112" s="15"/>
      <c r="H112" s="14"/>
      <c r="I112" s="1"/>
      <c r="J112" s="1"/>
    </row>
    <row r="113" spans="2:10" s="6" customFormat="1" ht="20.100000000000001" customHeight="1" outlineLevel="1">
      <c r="B113" s="7"/>
      <c r="C113" s="7"/>
      <c r="D113" s="7"/>
      <c r="E113" s="8"/>
      <c r="F113" s="8"/>
      <c r="G113" s="15"/>
      <c r="H113" s="14"/>
      <c r="I113" s="1"/>
      <c r="J113" s="1"/>
    </row>
    <row r="114" spans="2:10" s="6" customFormat="1" ht="20.100000000000001" customHeight="1" outlineLevel="1">
      <c r="B114" s="7"/>
      <c r="C114" s="7"/>
      <c r="D114" s="7"/>
      <c r="E114" s="8"/>
      <c r="F114" s="8"/>
      <c r="G114" s="15"/>
      <c r="H114" s="14"/>
      <c r="I114" s="1"/>
      <c r="J114" s="1"/>
    </row>
    <row r="115" spans="2:10" s="6" customFormat="1" ht="20.100000000000001" customHeight="1">
      <c r="B115" s="7"/>
      <c r="C115" s="7"/>
      <c r="D115" s="7"/>
      <c r="E115" s="8"/>
      <c r="F115" s="8"/>
      <c r="G115" s="15"/>
      <c r="H115" s="14"/>
      <c r="I115" s="1"/>
      <c r="J115" s="1"/>
    </row>
    <row r="116" spans="2:10" s="6" customFormat="1" ht="20.100000000000001" customHeight="1">
      <c r="B116" s="7"/>
      <c r="C116" s="7"/>
      <c r="D116" s="7"/>
      <c r="E116" s="8"/>
      <c r="F116" s="8"/>
      <c r="G116" s="15"/>
      <c r="H116" s="14"/>
      <c r="I116" s="1"/>
      <c r="J116" s="1"/>
    </row>
    <row r="117" spans="2:10" s="6" customFormat="1" ht="20.100000000000001" customHeight="1" outlineLevel="1">
      <c r="B117" s="7"/>
      <c r="C117" s="7"/>
      <c r="D117" s="7"/>
      <c r="E117" s="8"/>
      <c r="F117" s="8"/>
      <c r="G117" s="15"/>
      <c r="H117" s="14"/>
      <c r="I117" s="1"/>
      <c r="J117" s="1"/>
    </row>
    <row r="118" spans="2:10" s="6" customFormat="1" ht="20.100000000000001" customHeight="1" outlineLevel="1">
      <c r="B118" s="7"/>
      <c r="C118" s="7"/>
      <c r="D118" s="7"/>
      <c r="E118" s="8"/>
      <c r="F118" s="8"/>
      <c r="G118" s="15"/>
      <c r="H118" s="14"/>
      <c r="I118" s="1"/>
      <c r="J118" s="1"/>
    </row>
    <row r="119" spans="2:10" s="6" customFormat="1" ht="20.100000000000001" customHeight="1">
      <c r="B119" s="7"/>
      <c r="C119" s="7"/>
      <c r="D119" s="7"/>
      <c r="E119" s="8"/>
      <c r="F119" s="8"/>
      <c r="G119" s="15"/>
      <c r="H119" s="14"/>
      <c r="I119" s="1"/>
      <c r="J119" s="1"/>
    </row>
    <row r="120" spans="2:10" s="6" customFormat="1" ht="20.100000000000001" customHeight="1">
      <c r="B120" s="7"/>
      <c r="C120" s="7"/>
      <c r="D120" s="7"/>
      <c r="E120" s="8"/>
      <c r="F120" s="8"/>
      <c r="G120" s="15"/>
      <c r="H120" s="14"/>
      <c r="I120" s="1"/>
      <c r="J120" s="1"/>
    </row>
    <row r="121" spans="2:10" s="6" customFormat="1" ht="30" customHeight="1" outlineLevel="1">
      <c r="B121" s="7"/>
      <c r="C121" s="7"/>
      <c r="D121" s="7"/>
      <c r="E121" s="8"/>
      <c r="F121" s="8"/>
      <c r="G121" s="15"/>
      <c r="H121" s="14"/>
      <c r="I121" s="1"/>
      <c r="J121" s="1"/>
    </row>
    <row r="122" spans="2:10" s="6" customFormat="1" ht="33" customHeight="1" outlineLevel="1">
      <c r="B122" s="7"/>
      <c r="C122" s="7"/>
      <c r="D122" s="7"/>
      <c r="E122" s="8"/>
      <c r="F122" s="8"/>
      <c r="G122" s="15"/>
      <c r="H122" s="14"/>
      <c r="I122" s="1"/>
      <c r="J122" s="1"/>
    </row>
    <row r="123" spans="2:10" s="6" customFormat="1" ht="33" customHeight="1" outlineLevel="1">
      <c r="B123" s="7"/>
      <c r="C123" s="7"/>
      <c r="D123" s="7"/>
      <c r="E123" s="8"/>
      <c r="F123" s="8"/>
      <c r="G123" s="15"/>
      <c r="H123" s="14"/>
      <c r="I123" s="1"/>
      <c r="J123" s="1"/>
    </row>
    <row r="124" spans="2:10" s="6" customFormat="1" ht="30" customHeight="1" outlineLevel="1">
      <c r="B124" s="7"/>
      <c r="C124" s="7"/>
      <c r="D124" s="7"/>
      <c r="E124" s="8"/>
      <c r="F124" s="8"/>
      <c r="G124" s="15"/>
      <c r="H124" s="14"/>
      <c r="I124" s="1"/>
      <c r="J124" s="1"/>
    </row>
    <row r="125" spans="2:10" s="6" customFormat="1" ht="30" customHeight="1" outlineLevel="1">
      <c r="B125" s="7"/>
      <c r="C125" s="7"/>
      <c r="D125" s="7"/>
      <c r="E125" s="8"/>
      <c r="F125" s="8"/>
      <c r="G125" s="15"/>
      <c r="H125" s="14"/>
      <c r="I125" s="1"/>
      <c r="J125" s="1"/>
    </row>
    <row r="126" spans="2:10" s="6" customFormat="1" ht="30" customHeight="1" outlineLevel="1">
      <c r="B126" s="7"/>
      <c r="C126" s="7"/>
      <c r="D126" s="7"/>
      <c r="E126" s="8"/>
      <c r="F126" s="8"/>
      <c r="G126" s="15"/>
      <c r="H126" s="14"/>
      <c r="I126" s="1"/>
      <c r="J126" s="1"/>
    </row>
    <row r="127" spans="2:10" s="6" customFormat="1" ht="30" customHeight="1" outlineLevel="1">
      <c r="B127" s="7"/>
      <c r="C127" s="7"/>
      <c r="D127" s="7"/>
      <c r="E127" s="8"/>
      <c r="F127" s="8"/>
      <c r="G127" s="15"/>
      <c r="H127" s="14"/>
      <c r="I127" s="1"/>
      <c r="J127" s="1"/>
    </row>
    <row r="128" spans="2:10" s="6" customFormat="1" ht="30" customHeight="1" outlineLevel="1">
      <c r="B128" s="7"/>
      <c r="C128" s="7"/>
      <c r="D128" s="7"/>
      <c r="E128" s="8"/>
      <c r="F128" s="8"/>
      <c r="G128" s="15"/>
      <c r="H128" s="14"/>
      <c r="I128" s="1"/>
      <c r="J128" s="1"/>
    </row>
    <row r="129" spans="2:10" s="6" customFormat="1" ht="30" customHeight="1" outlineLevel="1">
      <c r="B129" s="7"/>
      <c r="C129" s="7"/>
      <c r="D129" s="7"/>
      <c r="E129" s="8"/>
      <c r="F129" s="8"/>
      <c r="G129" s="15"/>
      <c r="H129" s="14"/>
      <c r="I129" s="1"/>
      <c r="J129" s="1"/>
    </row>
    <row r="130" spans="2:10" s="6" customFormat="1" ht="20.100000000000001" customHeight="1" outlineLevel="1">
      <c r="B130" s="7"/>
      <c r="C130" s="7"/>
      <c r="D130" s="7"/>
      <c r="E130" s="8"/>
      <c r="F130" s="8"/>
      <c r="G130" s="15"/>
      <c r="H130" s="14"/>
      <c r="I130" s="1"/>
      <c r="J130" s="1"/>
    </row>
    <row r="131" spans="2:10" s="6" customFormat="1" ht="20.100000000000001" customHeight="1" outlineLevel="1">
      <c r="B131" s="7"/>
      <c r="C131" s="7"/>
      <c r="D131" s="7"/>
      <c r="E131" s="8"/>
      <c r="F131" s="8"/>
      <c r="G131" s="15"/>
      <c r="H131" s="14"/>
      <c r="I131" s="1"/>
      <c r="J131" s="1"/>
    </row>
    <row r="132" spans="2:10" s="6" customFormat="1" ht="20.100000000000001" customHeight="1" outlineLevel="1">
      <c r="B132" s="7"/>
      <c r="C132" s="7"/>
      <c r="D132" s="7"/>
      <c r="E132" s="8"/>
      <c r="F132" s="8"/>
      <c r="G132" s="15"/>
      <c r="H132" s="14"/>
      <c r="I132" s="1"/>
      <c r="J132" s="1"/>
    </row>
    <row r="133" spans="2:10" s="6" customFormat="1" ht="20.100000000000001" customHeight="1" outlineLevel="1">
      <c r="B133" s="7"/>
      <c r="C133" s="7"/>
      <c r="D133" s="7"/>
      <c r="E133" s="8"/>
      <c r="F133" s="8"/>
      <c r="G133" s="15"/>
      <c r="H133" s="14"/>
      <c r="I133" s="1"/>
      <c r="J133" s="1"/>
    </row>
    <row r="134" spans="2:10" s="6" customFormat="1" ht="20.100000000000001" customHeight="1">
      <c r="B134" s="7"/>
      <c r="C134" s="7"/>
      <c r="D134" s="7"/>
      <c r="E134" s="8"/>
      <c r="F134" s="8"/>
      <c r="G134" s="15"/>
      <c r="H134" s="14"/>
      <c r="I134" s="1"/>
      <c r="J134" s="1"/>
    </row>
    <row r="135" spans="2:10" s="6" customFormat="1" ht="20.100000000000001" customHeight="1">
      <c r="B135" s="7"/>
      <c r="C135" s="7"/>
      <c r="D135" s="7"/>
      <c r="E135" s="8"/>
      <c r="F135" s="8"/>
      <c r="G135" s="15"/>
      <c r="H135" s="14"/>
      <c r="I135" s="1"/>
      <c r="J135" s="1"/>
    </row>
    <row r="136" spans="2:10" s="6" customFormat="1" ht="20.100000000000001" customHeight="1" outlineLevel="1">
      <c r="B136" s="7"/>
      <c r="C136" s="7"/>
      <c r="D136" s="7"/>
      <c r="E136" s="8"/>
      <c r="F136" s="8"/>
      <c r="G136" s="15"/>
      <c r="H136" s="14"/>
      <c r="I136" s="1"/>
      <c r="J136" s="1"/>
    </row>
    <row r="137" spans="2:10" s="6" customFormat="1" ht="20.100000000000001" customHeight="1" outlineLevel="1">
      <c r="B137" s="7"/>
      <c r="C137" s="7"/>
      <c r="D137" s="7"/>
      <c r="E137" s="8"/>
      <c r="F137" s="8"/>
      <c r="G137" s="15"/>
      <c r="H137" s="14"/>
      <c r="I137" s="1"/>
      <c r="J137" s="1"/>
    </row>
    <row r="138" spans="2:10" s="6" customFormat="1" ht="30" customHeight="1" outlineLevel="1">
      <c r="B138" s="7"/>
      <c r="C138" s="7"/>
      <c r="D138" s="7"/>
      <c r="E138" s="8"/>
      <c r="F138" s="8"/>
      <c r="G138" s="15"/>
      <c r="H138" s="14"/>
      <c r="I138" s="1"/>
      <c r="J138" s="1"/>
    </row>
    <row r="139" spans="2:10" s="6" customFormat="1" ht="20.100000000000001" customHeight="1" outlineLevel="1">
      <c r="B139" s="7"/>
      <c r="C139" s="7"/>
      <c r="D139" s="7"/>
      <c r="E139" s="8"/>
      <c r="F139" s="8"/>
      <c r="G139" s="15"/>
      <c r="H139" s="14"/>
      <c r="I139" s="1"/>
      <c r="J139" s="1"/>
    </row>
    <row r="140" spans="2:10" ht="20.100000000000001" customHeight="1" outlineLevel="1"/>
    <row r="141" spans="2:10" ht="20.100000000000001" customHeight="1" outlineLevel="1"/>
    <row r="142" spans="2:10" ht="20.100000000000001" customHeight="1" outlineLevel="1"/>
    <row r="143" spans="2:10" ht="30" customHeight="1" outlineLevel="1"/>
    <row r="144" spans="2:10" ht="30" customHeight="1" outlineLevel="1"/>
    <row r="145" spans="1:9" s="12" customFormat="1" ht="20.100000000000001" customHeight="1" outlineLevel="1">
      <c r="A145" s="6"/>
      <c r="B145" s="7"/>
      <c r="C145" s="7"/>
      <c r="D145" s="7"/>
      <c r="E145" s="8"/>
      <c r="F145" s="8"/>
      <c r="G145" s="15"/>
      <c r="H145" s="14"/>
      <c r="I145" s="1"/>
    </row>
    <row r="146" spans="1:9" s="12" customFormat="1" ht="20.100000000000001" customHeight="1" outlineLevel="1">
      <c r="A146" s="6"/>
      <c r="B146" s="7"/>
      <c r="C146" s="7"/>
      <c r="D146" s="7"/>
      <c r="E146" s="8"/>
      <c r="F146" s="8"/>
      <c r="G146" s="15"/>
      <c r="H146" s="14"/>
      <c r="I146" s="1"/>
    </row>
    <row r="147" spans="1:9" s="12" customFormat="1" ht="20.100000000000001" customHeight="1" outlineLevel="1">
      <c r="A147" s="6"/>
      <c r="B147" s="7"/>
      <c r="C147" s="7"/>
      <c r="D147" s="7"/>
      <c r="E147" s="8"/>
      <c r="F147" s="8"/>
      <c r="G147" s="15"/>
      <c r="H147" s="14"/>
      <c r="I147" s="1"/>
    </row>
    <row r="148" spans="1:9" ht="20.100000000000001" customHeight="1" outlineLevel="1"/>
    <row r="149" spans="1:9" ht="20.100000000000001" customHeight="1" outlineLevel="1"/>
    <row r="150" spans="1:9" ht="30" customHeight="1" outlineLevel="1"/>
    <row r="151" spans="1:9" ht="20.100000000000001" customHeight="1" outlineLevel="1"/>
    <row r="152" spans="1:9" ht="20.100000000000001" customHeight="1" outlineLevel="1"/>
    <row r="153" spans="1:9" ht="30" customHeight="1" outlineLevel="1"/>
    <row r="154" spans="1:9" ht="20.100000000000001" customHeight="1" outlineLevel="1"/>
    <row r="155" spans="1:9" ht="20.100000000000001" customHeight="1" outlineLevel="1"/>
    <row r="156" spans="1:9" ht="20.100000000000001" customHeight="1" outlineLevel="1"/>
    <row r="157" spans="1:9" ht="20.100000000000001" customHeight="1"/>
    <row r="158" spans="1:9" ht="20.100000000000001" customHeight="1"/>
    <row r="159" spans="1:9" ht="20.100000000000001" customHeight="1" outlineLevel="1"/>
    <row r="160" spans="1:9" ht="20.100000000000001" customHeight="1" outlineLevel="1"/>
    <row r="161" spans="1:9" ht="20.100000000000001" customHeight="1" outlineLevel="1"/>
    <row r="162" spans="1:9" ht="20.100000000000001" customHeight="1" outlineLevel="1"/>
    <row r="163" spans="1:9" ht="20.100000000000001" customHeight="1" outlineLevel="1"/>
    <row r="164" spans="1:9" ht="20.100000000000001" customHeight="1" outlineLevel="1"/>
    <row r="165" spans="1:9" ht="20.100000000000001" customHeight="1" outlineLevel="1"/>
    <row r="166" spans="1:9" ht="20.100000000000001" customHeight="1" outlineLevel="1"/>
    <row r="167" spans="1:9" ht="20.100000000000001" customHeight="1" outlineLevel="1"/>
    <row r="168" spans="1:9" ht="20.100000000000001" customHeight="1" outlineLevel="1"/>
    <row r="169" spans="1:9" ht="20.100000000000001" customHeight="1" outlineLevel="1"/>
    <row r="170" spans="1:9" ht="20.100000000000001" customHeight="1" outlineLevel="1"/>
    <row r="171" spans="1:9" s="12" customFormat="1" ht="20.100000000000001" customHeight="1">
      <c r="A171" s="6"/>
      <c r="B171" s="7"/>
      <c r="C171" s="7"/>
      <c r="D171" s="7"/>
      <c r="E171" s="8"/>
      <c r="F171" s="8"/>
      <c r="G171" s="15"/>
      <c r="H171" s="14"/>
      <c r="I171" s="1"/>
    </row>
    <row r="172" spans="1:9" ht="20.100000000000001" customHeight="1"/>
    <row r="173" spans="1:9" s="12" customFormat="1" ht="20.100000000000001" customHeight="1" outlineLevel="1">
      <c r="A173" s="6"/>
      <c r="B173" s="7"/>
      <c r="C173" s="7"/>
      <c r="D173" s="7"/>
      <c r="E173" s="8"/>
      <c r="F173" s="8"/>
      <c r="G173" s="15"/>
      <c r="H173" s="14"/>
      <c r="I173" s="1"/>
    </row>
    <row r="174" spans="1:9" s="12" customFormat="1" ht="20.100000000000001" customHeight="1" outlineLevel="1">
      <c r="A174" s="6"/>
      <c r="B174" s="7"/>
      <c r="C174" s="7"/>
      <c r="D174" s="7"/>
      <c r="E174" s="8"/>
      <c r="F174" s="8"/>
      <c r="G174" s="15"/>
      <c r="H174" s="14"/>
      <c r="I174" s="1"/>
    </row>
    <row r="175" spans="1:9" s="12" customFormat="1" ht="20.100000000000001" customHeight="1" outlineLevel="1">
      <c r="A175" s="6"/>
      <c r="B175" s="7"/>
      <c r="C175" s="7"/>
      <c r="D175" s="7"/>
      <c r="E175" s="8"/>
      <c r="F175" s="8"/>
      <c r="G175" s="15"/>
      <c r="H175" s="14"/>
      <c r="I175" s="1"/>
    </row>
    <row r="176" spans="1:9" s="12" customFormat="1" ht="20.100000000000001" customHeight="1" outlineLevel="1">
      <c r="A176" s="6"/>
      <c r="B176" s="7"/>
      <c r="C176" s="7"/>
      <c r="D176" s="7"/>
      <c r="E176" s="8"/>
      <c r="F176" s="8"/>
      <c r="G176" s="15"/>
      <c r="H176" s="14"/>
      <c r="I176" s="1"/>
    </row>
    <row r="177" spans="1:9" s="12" customFormat="1" ht="20.100000000000001" customHeight="1" outlineLevel="1">
      <c r="A177" s="6"/>
      <c r="B177" s="7"/>
      <c r="C177" s="7"/>
      <c r="D177" s="7"/>
      <c r="E177" s="8"/>
      <c r="F177" s="8"/>
      <c r="G177" s="15"/>
      <c r="H177" s="14"/>
      <c r="I177" s="1"/>
    </row>
    <row r="178" spans="1:9" s="12" customFormat="1" ht="20.100000000000001" customHeight="1" outlineLevel="1">
      <c r="A178" s="6"/>
      <c r="B178" s="7"/>
      <c r="C178" s="7"/>
      <c r="D178" s="7"/>
      <c r="E178" s="8"/>
      <c r="F178" s="8"/>
      <c r="G178" s="15"/>
      <c r="H178" s="14"/>
      <c r="I178" s="1"/>
    </row>
    <row r="179" spans="1:9" s="12" customFormat="1" ht="20.100000000000001" customHeight="1" outlineLevel="1">
      <c r="A179" s="6"/>
      <c r="B179" s="7"/>
      <c r="C179" s="7"/>
      <c r="D179" s="7"/>
      <c r="E179" s="8"/>
      <c r="F179" s="8"/>
      <c r="G179" s="15"/>
      <c r="H179" s="14"/>
      <c r="I179" s="1"/>
    </row>
    <row r="180" spans="1:9" s="12" customFormat="1" ht="30" customHeight="1" outlineLevel="1">
      <c r="A180" s="6"/>
      <c r="B180" s="7"/>
      <c r="C180" s="7"/>
      <c r="D180" s="7"/>
      <c r="E180" s="8"/>
      <c r="F180" s="8"/>
      <c r="G180" s="15"/>
      <c r="H180" s="14"/>
      <c r="I180" s="1"/>
    </row>
    <row r="181" spans="1:9" s="12" customFormat="1" ht="30" customHeight="1" outlineLevel="1">
      <c r="A181" s="6"/>
      <c r="B181" s="7"/>
      <c r="C181" s="7"/>
      <c r="D181" s="7"/>
      <c r="E181" s="8"/>
      <c r="F181" s="8"/>
      <c r="G181" s="15"/>
      <c r="H181" s="14"/>
      <c r="I181" s="1"/>
    </row>
    <row r="182" spans="1:9" s="12" customFormat="1" ht="30" customHeight="1" outlineLevel="1">
      <c r="A182" s="6"/>
      <c r="B182" s="7"/>
      <c r="C182" s="7"/>
      <c r="D182" s="7"/>
      <c r="E182" s="8"/>
      <c r="F182" s="8"/>
      <c r="G182" s="15"/>
      <c r="H182" s="14"/>
      <c r="I182" s="1"/>
    </row>
    <row r="183" spans="1:9" s="12" customFormat="1" ht="30" customHeight="1" outlineLevel="1">
      <c r="A183" s="6"/>
      <c r="B183" s="7"/>
      <c r="C183" s="7"/>
      <c r="D183" s="7"/>
      <c r="E183" s="8"/>
      <c r="F183" s="8"/>
      <c r="G183" s="15"/>
      <c r="H183" s="14"/>
      <c r="I183" s="1"/>
    </row>
    <row r="184" spans="1:9" s="12" customFormat="1" ht="30" customHeight="1" outlineLevel="1">
      <c r="A184" s="6"/>
      <c r="B184" s="7"/>
      <c r="C184" s="7"/>
      <c r="D184" s="7"/>
      <c r="E184" s="8"/>
      <c r="F184" s="8"/>
      <c r="G184" s="15"/>
      <c r="H184" s="14"/>
      <c r="I184" s="1"/>
    </row>
    <row r="185" spans="1:9" s="12" customFormat="1" ht="30" customHeight="1" outlineLevel="1">
      <c r="A185" s="6"/>
      <c r="B185" s="7"/>
      <c r="C185" s="7"/>
      <c r="D185" s="7"/>
      <c r="E185" s="8"/>
      <c r="F185" s="8"/>
      <c r="G185" s="15"/>
      <c r="H185" s="14"/>
      <c r="I185" s="1"/>
    </row>
    <row r="186" spans="1:9" s="12" customFormat="1" ht="30" customHeight="1" outlineLevel="1">
      <c r="A186" s="6"/>
      <c r="B186" s="7"/>
      <c r="C186" s="7"/>
      <c r="D186" s="7"/>
      <c r="E186" s="8"/>
      <c r="F186" s="8"/>
      <c r="G186" s="15"/>
      <c r="H186" s="14"/>
      <c r="I186" s="1"/>
    </row>
    <row r="187" spans="1:9" s="12" customFormat="1" ht="30" customHeight="1" outlineLevel="1">
      <c r="A187" s="6"/>
      <c r="B187" s="7"/>
      <c r="C187" s="7"/>
      <c r="D187" s="7"/>
      <c r="E187" s="8"/>
      <c r="F187" s="8"/>
      <c r="G187" s="15"/>
      <c r="H187" s="14"/>
      <c r="I187" s="1"/>
    </row>
    <row r="188" spans="1:9" s="12" customFormat="1" ht="30" customHeight="1" outlineLevel="1">
      <c r="A188" s="6"/>
      <c r="B188" s="7"/>
      <c r="C188" s="7"/>
      <c r="D188" s="7"/>
      <c r="E188" s="8"/>
      <c r="F188" s="8"/>
      <c r="G188" s="15"/>
      <c r="H188" s="14"/>
      <c r="I188" s="1"/>
    </row>
    <row r="189" spans="1:9" s="12" customFormat="1" ht="30" customHeight="1" outlineLevel="1">
      <c r="A189" s="6"/>
      <c r="B189" s="7"/>
      <c r="C189" s="7"/>
      <c r="D189" s="7"/>
      <c r="E189" s="8"/>
      <c r="F189" s="8"/>
      <c r="G189" s="15"/>
      <c r="H189" s="14"/>
      <c r="I189" s="1"/>
    </row>
    <row r="190" spans="1:9" s="12" customFormat="1" ht="30" customHeight="1" outlineLevel="1">
      <c r="A190" s="6"/>
      <c r="B190" s="7"/>
      <c r="C190" s="7"/>
      <c r="D190" s="7"/>
      <c r="E190" s="8"/>
      <c r="F190" s="8"/>
      <c r="G190" s="15"/>
      <c r="H190" s="14"/>
      <c r="I190" s="1"/>
    </row>
    <row r="191" spans="1:9" s="12" customFormat="1" ht="30" customHeight="1" outlineLevel="1">
      <c r="A191" s="6"/>
      <c r="B191" s="7"/>
      <c r="C191" s="7"/>
      <c r="D191" s="7"/>
      <c r="E191" s="8"/>
      <c r="F191" s="8"/>
      <c r="G191" s="15"/>
      <c r="H191" s="14"/>
      <c r="I191" s="1"/>
    </row>
    <row r="192" spans="1:9" s="12" customFormat="1" ht="20.100000000000001" customHeight="1" outlineLevel="1">
      <c r="A192" s="6"/>
      <c r="B192" s="7"/>
      <c r="C192" s="7"/>
      <c r="D192" s="7"/>
      <c r="E192" s="8"/>
      <c r="F192" s="8"/>
      <c r="G192" s="15"/>
      <c r="H192" s="14"/>
      <c r="I192" s="1"/>
    </row>
    <row r="193" spans="1:9" s="12" customFormat="1" ht="20.100000000000001" customHeight="1" outlineLevel="1">
      <c r="A193" s="6"/>
      <c r="B193" s="7"/>
      <c r="C193" s="7"/>
      <c r="D193" s="7"/>
      <c r="E193" s="8"/>
      <c r="F193" s="8"/>
      <c r="G193" s="15"/>
      <c r="H193" s="14"/>
      <c r="I193" s="1"/>
    </row>
    <row r="194" spans="1:9" s="12" customFormat="1" ht="20.100000000000001" customHeight="1" outlineLevel="1">
      <c r="A194" s="6"/>
      <c r="B194" s="7"/>
      <c r="C194" s="7"/>
      <c r="D194" s="7"/>
      <c r="E194" s="8"/>
      <c r="F194" s="8"/>
      <c r="G194" s="15"/>
      <c r="H194" s="14"/>
      <c r="I194" s="1"/>
    </row>
    <row r="195" spans="1:9" s="12" customFormat="1" ht="20.100000000000001" customHeight="1" outlineLevel="1">
      <c r="A195" s="6"/>
      <c r="B195" s="7"/>
      <c r="C195" s="7"/>
      <c r="D195" s="7"/>
      <c r="E195" s="8"/>
      <c r="F195" s="8"/>
      <c r="G195" s="15"/>
      <c r="H195" s="14"/>
      <c r="I195" s="1"/>
    </row>
    <row r="196" spans="1:9" s="12" customFormat="1" ht="20.100000000000001" customHeight="1" outlineLevel="1">
      <c r="A196" s="6"/>
      <c r="B196" s="7"/>
      <c r="C196" s="7"/>
      <c r="D196" s="7"/>
      <c r="E196" s="8"/>
      <c r="F196" s="8"/>
      <c r="G196" s="15"/>
      <c r="H196" s="14"/>
      <c r="I196" s="1"/>
    </row>
    <row r="197" spans="1:9" s="12" customFormat="1" ht="20.100000000000001" customHeight="1" outlineLevel="1">
      <c r="A197" s="6"/>
      <c r="B197" s="7"/>
      <c r="C197" s="7"/>
      <c r="D197" s="7"/>
      <c r="E197" s="8"/>
      <c r="F197" s="8"/>
      <c r="G197" s="15"/>
      <c r="H197" s="14"/>
      <c r="I197" s="1"/>
    </row>
    <row r="198" spans="1:9" s="12" customFormat="1" ht="20.100000000000001" customHeight="1" outlineLevel="1">
      <c r="A198" s="6"/>
      <c r="B198" s="7"/>
      <c r="C198" s="7"/>
      <c r="D198" s="7"/>
      <c r="E198" s="8"/>
      <c r="F198" s="8"/>
      <c r="G198" s="15"/>
      <c r="H198" s="14"/>
      <c r="I198" s="1"/>
    </row>
    <row r="199" spans="1:9" s="12" customFormat="1" ht="20.100000000000001" customHeight="1" outlineLevel="1">
      <c r="A199" s="6"/>
      <c r="B199" s="7"/>
      <c r="C199" s="7"/>
      <c r="D199" s="7"/>
      <c r="E199" s="8"/>
      <c r="F199" s="8"/>
      <c r="G199" s="15"/>
      <c r="H199" s="14"/>
      <c r="I199" s="1"/>
    </row>
    <row r="200" spans="1:9" s="12" customFormat="1" ht="20.100000000000001" customHeight="1" outlineLevel="1">
      <c r="A200" s="6"/>
      <c r="B200" s="7"/>
      <c r="C200" s="7"/>
      <c r="D200" s="7"/>
      <c r="E200" s="8"/>
      <c r="F200" s="8"/>
      <c r="G200" s="15"/>
      <c r="H200" s="14"/>
      <c r="I200" s="1"/>
    </row>
    <row r="201" spans="1:9" s="12" customFormat="1" ht="20.100000000000001" customHeight="1" outlineLevel="1">
      <c r="A201" s="6"/>
      <c r="B201" s="7"/>
      <c r="C201" s="7"/>
      <c r="D201" s="7"/>
      <c r="E201" s="8"/>
      <c r="F201" s="8"/>
      <c r="G201" s="15"/>
      <c r="H201" s="14"/>
      <c r="I201" s="1"/>
    </row>
    <row r="202" spans="1:9" s="12" customFormat="1" ht="20.100000000000001" customHeight="1" outlineLevel="1">
      <c r="A202" s="6"/>
      <c r="B202" s="7"/>
      <c r="C202" s="7"/>
      <c r="D202" s="7"/>
      <c r="E202" s="8"/>
      <c r="F202" s="8"/>
      <c r="G202" s="15"/>
      <c r="H202" s="14"/>
      <c r="I202" s="1"/>
    </row>
    <row r="203" spans="1:9" s="12" customFormat="1" ht="20.100000000000001" customHeight="1" outlineLevel="1">
      <c r="A203" s="6"/>
      <c r="B203" s="7"/>
      <c r="C203" s="7"/>
      <c r="D203" s="7"/>
      <c r="E203" s="8"/>
      <c r="F203" s="8"/>
      <c r="G203" s="15"/>
      <c r="H203" s="14"/>
      <c r="I203" s="1"/>
    </row>
    <row r="204" spans="1:9" s="12" customFormat="1" ht="20.100000000000001" customHeight="1" outlineLevel="1">
      <c r="A204" s="6"/>
      <c r="B204" s="7"/>
      <c r="C204" s="7"/>
      <c r="D204" s="7"/>
      <c r="E204" s="8"/>
      <c r="F204" s="8"/>
      <c r="G204" s="15"/>
      <c r="H204" s="14"/>
      <c r="I204" s="1"/>
    </row>
    <row r="205" spans="1:9" s="12" customFormat="1" ht="20.100000000000001" customHeight="1" outlineLevel="1">
      <c r="A205" s="6"/>
      <c r="B205" s="7"/>
      <c r="C205" s="7"/>
      <c r="D205" s="7"/>
      <c r="E205" s="8"/>
      <c r="F205" s="8"/>
      <c r="G205" s="15"/>
      <c r="H205" s="14"/>
      <c r="I205" s="1"/>
    </row>
    <row r="206" spans="1:9" s="12" customFormat="1" ht="20.100000000000001" customHeight="1" outlineLevel="1">
      <c r="A206" s="6"/>
      <c r="B206" s="7"/>
      <c r="C206" s="7"/>
      <c r="D206" s="7"/>
      <c r="E206" s="8"/>
      <c r="F206" s="8"/>
      <c r="G206" s="15"/>
      <c r="H206" s="14"/>
      <c r="I206" s="1"/>
    </row>
    <row r="207" spans="1:9" s="12" customFormat="1" ht="20.100000000000001" customHeight="1" outlineLevel="1">
      <c r="A207" s="6"/>
      <c r="B207" s="7"/>
      <c r="C207" s="7"/>
      <c r="D207" s="7"/>
      <c r="E207" s="8"/>
      <c r="F207" s="8"/>
      <c r="G207" s="15"/>
      <c r="H207" s="14"/>
      <c r="I207" s="1"/>
    </row>
    <row r="208" spans="1:9" s="12" customFormat="1" ht="20.100000000000001" customHeight="1" outlineLevel="1">
      <c r="A208" s="6"/>
      <c r="B208" s="7"/>
      <c r="C208" s="7"/>
      <c r="D208" s="7"/>
      <c r="E208" s="8"/>
      <c r="F208" s="8"/>
      <c r="G208" s="15"/>
      <c r="H208" s="14"/>
      <c r="I208" s="1"/>
    </row>
    <row r="209" spans="1:9" s="12" customFormat="1" ht="20.100000000000001" customHeight="1" outlineLevel="1">
      <c r="A209" s="6"/>
      <c r="B209" s="7"/>
      <c r="C209" s="7"/>
      <c r="D209" s="7"/>
      <c r="E209" s="8"/>
      <c r="F209" s="8"/>
      <c r="G209" s="15"/>
      <c r="H209" s="14"/>
      <c r="I209" s="1"/>
    </row>
    <row r="210" spans="1:9" s="12" customFormat="1" ht="20.100000000000001" customHeight="1" outlineLevel="1">
      <c r="A210" s="6"/>
      <c r="B210" s="7"/>
      <c r="C210" s="7"/>
      <c r="D210" s="7"/>
      <c r="E210" s="8"/>
      <c r="F210" s="8"/>
      <c r="G210" s="15"/>
      <c r="H210" s="14"/>
      <c r="I210" s="1"/>
    </row>
    <row r="211" spans="1:9" s="12" customFormat="1" ht="20.100000000000001" customHeight="1" outlineLevel="1">
      <c r="A211" s="6"/>
      <c r="B211" s="7"/>
      <c r="C211" s="7"/>
      <c r="D211" s="7"/>
      <c r="E211" s="8"/>
      <c r="F211" s="8"/>
      <c r="G211" s="15"/>
      <c r="H211" s="14"/>
      <c r="I211" s="1"/>
    </row>
    <row r="212" spans="1:9" s="12" customFormat="1" ht="20.100000000000001" customHeight="1" outlineLevel="1">
      <c r="A212" s="6"/>
      <c r="B212" s="7"/>
      <c r="C212" s="7"/>
      <c r="D212" s="7"/>
      <c r="E212" s="8"/>
      <c r="F212" s="8"/>
      <c r="G212" s="15"/>
      <c r="H212" s="14"/>
      <c r="I212" s="1"/>
    </row>
    <row r="213" spans="1:9" s="12" customFormat="1" ht="20.100000000000001" customHeight="1" outlineLevel="1">
      <c r="A213" s="6"/>
      <c r="B213" s="7"/>
      <c r="C213" s="7"/>
      <c r="D213" s="7"/>
      <c r="E213" s="8"/>
      <c r="F213" s="8"/>
      <c r="G213" s="15"/>
      <c r="H213" s="14"/>
      <c r="I213" s="1"/>
    </row>
    <row r="214" spans="1:9" s="12" customFormat="1" ht="20.100000000000001" customHeight="1" outlineLevel="1">
      <c r="A214" s="6"/>
      <c r="B214" s="7"/>
      <c r="C214" s="7"/>
      <c r="D214" s="7"/>
      <c r="E214" s="8"/>
      <c r="F214" s="8"/>
      <c r="G214" s="15"/>
      <c r="H214" s="14"/>
      <c r="I214" s="1"/>
    </row>
    <row r="215" spans="1:9" s="12" customFormat="1" ht="20.100000000000001" customHeight="1" outlineLevel="1">
      <c r="A215" s="6"/>
      <c r="B215" s="7"/>
      <c r="C215" s="7"/>
      <c r="D215" s="7"/>
      <c r="E215" s="8"/>
      <c r="F215" s="8"/>
      <c r="G215" s="15"/>
      <c r="H215" s="14"/>
      <c r="I215" s="1"/>
    </row>
    <row r="216" spans="1:9" s="12" customFormat="1" ht="20.100000000000001" customHeight="1" outlineLevel="1">
      <c r="A216" s="6"/>
      <c r="B216" s="7"/>
      <c r="C216" s="7"/>
      <c r="D216" s="7"/>
      <c r="E216" s="8"/>
      <c r="F216" s="8"/>
      <c r="G216" s="15"/>
      <c r="H216" s="14"/>
      <c r="I216" s="1"/>
    </row>
    <row r="217" spans="1:9" s="12" customFormat="1" ht="20.100000000000001" customHeight="1" outlineLevel="1">
      <c r="A217" s="6"/>
      <c r="B217" s="7"/>
      <c r="C217" s="7"/>
      <c r="D217" s="7"/>
      <c r="E217" s="8"/>
      <c r="F217" s="8"/>
      <c r="G217" s="15"/>
      <c r="H217" s="14"/>
      <c r="I217" s="1"/>
    </row>
    <row r="218" spans="1:9" s="12" customFormat="1" ht="20.100000000000001" customHeight="1" outlineLevel="1">
      <c r="A218" s="6"/>
      <c r="B218" s="7"/>
      <c r="C218" s="7"/>
      <c r="D218" s="7"/>
      <c r="E218" s="8"/>
      <c r="F218" s="8"/>
      <c r="G218" s="15"/>
      <c r="H218" s="14"/>
      <c r="I218" s="1"/>
    </row>
    <row r="219" spans="1:9" s="12" customFormat="1" ht="20.100000000000001" customHeight="1" outlineLevel="1">
      <c r="A219" s="6"/>
      <c r="B219" s="7"/>
      <c r="C219" s="7"/>
      <c r="D219" s="7"/>
      <c r="E219" s="8"/>
      <c r="F219" s="8"/>
      <c r="G219" s="15"/>
      <c r="H219" s="14"/>
      <c r="I219" s="1"/>
    </row>
    <row r="220" spans="1:9" s="12" customFormat="1" ht="20.100000000000001" customHeight="1" outlineLevel="1">
      <c r="A220" s="6"/>
      <c r="B220" s="7"/>
      <c r="C220" s="7"/>
      <c r="D220" s="7"/>
      <c r="E220" s="8"/>
      <c r="F220" s="8"/>
      <c r="G220" s="15"/>
      <c r="H220" s="14"/>
      <c r="I220" s="1"/>
    </row>
    <row r="221" spans="1:9" s="12" customFormat="1" ht="20.100000000000001" customHeight="1" outlineLevel="1">
      <c r="A221" s="6"/>
      <c r="B221" s="7"/>
      <c r="C221" s="7"/>
      <c r="D221" s="7"/>
      <c r="E221" s="8"/>
      <c r="F221" s="8"/>
      <c r="G221" s="15"/>
      <c r="H221" s="14"/>
      <c r="I221" s="1"/>
    </row>
    <row r="222" spans="1:9" s="12" customFormat="1" ht="20.100000000000001" customHeight="1" outlineLevel="1">
      <c r="A222" s="6"/>
      <c r="B222" s="7"/>
      <c r="C222" s="7"/>
      <c r="D222" s="7"/>
      <c r="E222" s="8"/>
      <c r="F222" s="8"/>
      <c r="G222" s="15"/>
      <c r="H222" s="14"/>
      <c r="I222" s="1"/>
    </row>
    <row r="223" spans="1:9" s="12" customFormat="1" ht="20.100000000000001" customHeight="1" outlineLevel="1">
      <c r="A223" s="6"/>
      <c r="B223" s="7"/>
      <c r="C223" s="7"/>
      <c r="D223" s="7"/>
      <c r="E223" s="8"/>
      <c r="F223" s="8"/>
      <c r="G223" s="15"/>
      <c r="H223" s="14"/>
      <c r="I223" s="1"/>
    </row>
    <row r="224" spans="1:9" s="12" customFormat="1" ht="20.100000000000001" customHeight="1" outlineLevel="1">
      <c r="A224" s="6"/>
      <c r="B224" s="7"/>
      <c r="C224" s="7"/>
      <c r="D224" s="7"/>
      <c r="E224" s="8"/>
      <c r="F224" s="8"/>
      <c r="G224" s="15"/>
      <c r="H224" s="14"/>
      <c r="I224" s="1"/>
    </row>
    <row r="225" spans="1:9" s="12" customFormat="1" ht="20.100000000000001" customHeight="1" outlineLevel="1">
      <c r="A225" s="6"/>
      <c r="B225" s="7"/>
      <c r="C225" s="7"/>
      <c r="D225" s="7"/>
      <c r="E225" s="8"/>
      <c r="F225" s="8"/>
      <c r="G225" s="15"/>
      <c r="H225" s="14"/>
      <c r="I225" s="1"/>
    </row>
    <row r="226" spans="1:9" s="12" customFormat="1" ht="20.100000000000001" customHeight="1" outlineLevel="1">
      <c r="A226" s="6"/>
      <c r="B226" s="7"/>
      <c r="C226" s="7"/>
      <c r="D226" s="7"/>
      <c r="E226" s="8"/>
      <c r="F226" s="8"/>
      <c r="G226" s="15"/>
      <c r="H226" s="14"/>
      <c r="I226" s="1"/>
    </row>
    <row r="227" spans="1:9" s="12" customFormat="1" ht="20.100000000000001" customHeight="1" outlineLevel="1">
      <c r="A227" s="6"/>
      <c r="B227" s="7"/>
      <c r="C227" s="7"/>
      <c r="D227" s="7"/>
      <c r="E227" s="8"/>
      <c r="F227" s="8"/>
      <c r="G227" s="15"/>
      <c r="H227" s="14"/>
      <c r="I227" s="1"/>
    </row>
    <row r="228" spans="1:9" s="12" customFormat="1" ht="20.100000000000001" customHeight="1" outlineLevel="1">
      <c r="A228" s="6"/>
      <c r="B228" s="7"/>
      <c r="C228" s="7"/>
      <c r="D228" s="7"/>
      <c r="E228" s="8"/>
      <c r="F228" s="8"/>
      <c r="G228" s="15"/>
      <c r="H228" s="14"/>
      <c r="I228" s="1"/>
    </row>
    <row r="229" spans="1:9" s="12" customFormat="1" ht="30" customHeight="1" outlineLevel="1">
      <c r="A229" s="6"/>
      <c r="B229" s="7"/>
      <c r="C229" s="7"/>
      <c r="D229" s="7"/>
      <c r="E229" s="8"/>
      <c r="F229" s="8"/>
      <c r="G229" s="15"/>
      <c r="H229" s="14"/>
      <c r="I229" s="1"/>
    </row>
    <row r="230" spans="1:9" s="12" customFormat="1" ht="20.100000000000001" customHeight="1" outlineLevel="1">
      <c r="A230" s="6"/>
      <c r="B230" s="7"/>
      <c r="C230" s="7"/>
      <c r="D230" s="7"/>
      <c r="E230" s="8"/>
      <c r="F230" s="8"/>
      <c r="G230" s="15"/>
      <c r="H230" s="14"/>
      <c r="I230" s="1"/>
    </row>
    <row r="231" spans="1:9" s="12" customFormat="1" ht="30" customHeight="1" outlineLevel="1">
      <c r="A231" s="6"/>
      <c r="B231" s="7"/>
      <c r="C231" s="7"/>
      <c r="D231" s="7"/>
      <c r="E231" s="8"/>
      <c r="F231" s="8"/>
      <c r="G231" s="15"/>
      <c r="H231" s="14"/>
      <c r="I231" s="1"/>
    </row>
    <row r="232" spans="1:9" s="12" customFormat="1" ht="20.100000000000001" customHeight="1" outlineLevel="1">
      <c r="A232" s="6"/>
      <c r="B232" s="7"/>
      <c r="C232" s="7"/>
      <c r="D232" s="7"/>
      <c r="E232" s="8"/>
      <c r="F232" s="8"/>
      <c r="G232" s="15"/>
      <c r="H232" s="14"/>
      <c r="I232" s="1"/>
    </row>
    <row r="233" spans="1:9" s="12" customFormat="1" ht="20.100000000000001" customHeight="1" outlineLevel="1">
      <c r="A233" s="6"/>
      <c r="B233" s="7"/>
      <c r="C233" s="7"/>
      <c r="D233" s="7"/>
      <c r="E233" s="8"/>
      <c r="F233" s="8"/>
      <c r="G233" s="15"/>
      <c r="H233" s="14"/>
      <c r="I233" s="1"/>
    </row>
    <row r="234" spans="1:9" s="12" customFormat="1" ht="20.100000000000001" customHeight="1" outlineLevel="1">
      <c r="A234" s="6"/>
      <c r="B234" s="7"/>
      <c r="C234" s="7"/>
      <c r="D234" s="7"/>
      <c r="E234" s="8"/>
      <c r="F234" s="8"/>
      <c r="G234" s="15"/>
      <c r="H234" s="14"/>
      <c r="I234" s="1"/>
    </row>
    <row r="235" spans="1:9" s="12" customFormat="1" ht="20.100000000000001" customHeight="1" outlineLevel="1">
      <c r="A235" s="6"/>
      <c r="B235" s="7"/>
      <c r="C235" s="7"/>
      <c r="D235" s="7"/>
      <c r="E235" s="8"/>
      <c r="F235" s="8"/>
      <c r="G235" s="15"/>
      <c r="H235" s="14"/>
      <c r="I235" s="1"/>
    </row>
    <row r="236" spans="1:9" s="12" customFormat="1" ht="20.100000000000001" customHeight="1" outlineLevel="1">
      <c r="A236" s="6"/>
      <c r="B236" s="7"/>
      <c r="C236" s="7"/>
      <c r="D236" s="7"/>
      <c r="E236" s="8"/>
      <c r="F236" s="8"/>
      <c r="G236" s="15"/>
      <c r="H236" s="14"/>
      <c r="I236" s="1"/>
    </row>
    <row r="237" spans="1:9" s="12" customFormat="1" ht="20.100000000000001" customHeight="1" outlineLevel="1">
      <c r="A237" s="6"/>
      <c r="B237" s="7"/>
      <c r="C237" s="7"/>
      <c r="D237" s="7"/>
      <c r="E237" s="8"/>
      <c r="F237" s="8"/>
      <c r="G237" s="15"/>
      <c r="H237" s="14"/>
      <c r="I237" s="1"/>
    </row>
    <row r="238" spans="1:9" s="12" customFormat="1" ht="20.100000000000001" customHeight="1" outlineLevel="1">
      <c r="A238" s="6"/>
      <c r="B238" s="7"/>
      <c r="C238" s="7"/>
      <c r="D238" s="7"/>
      <c r="E238" s="8"/>
      <c r="F238" s="8"/>
      <c r="G238" s="15"/>
      <c r="H238" s="14"/>
      <c r="I238" s="1"/>
    </row>
    <row r="239" spans="1:9" s="12" customFormat="1" ht="20.100000000000001" customHeight="1" outlineLevel="1">
      <c r="A239" s="6"/>
      <c r="B239" s="7"/>
      <c r="C239" s="7"/>
      <c r="D239" s="7"/>
      <c r="E239" s="8"/>
      <c r="F239" s="8"/>
      <c r="G239" s="15"/>
      <c r="H239" s="14"/>
      <c r="I239" s="1"/>
    </row>
    <row r="240" spans="1:9" s="12" customFormat="1" ht="20.100000000000001" customHeight="1" outlineLevel="1">
      <c r="A240" s="6"/>
      <c r="B240" s="7"/>
      <c r="C240" s="7"/>
      <c r="D240" s="7"/>
      <c r="E240" s="8"/>
      <c r="F240" s="8"/>
      <c r="G240" s="15"/>
      <c r="H240" s="14"/>
      <c r="I240" s="1"/>
    </row>
    <row r="241" spans="1:9" s="12" customFormat="1" ht="20.100000000000001" customHeight="1" outlineLevel="1">
      <c r="A241" s="6"/>
      <c r="B241" s="7"/>
      <c r="C241" s="7"/>
      <c r="D241" s="7"/>
      <c r="E241" s="8"/>
      <c r="F241" s="8"/>
      <c r="G241" s="15"/>
      <c r="H241" s="14"/>
      <c r="I241" s="1"/>
    </row>
    <row r="242" spans="1:9" s="12" customFormat="1" ht="20.100000000000001" customHeight="1" outlineLevel="1">
      <c r="A242" s="6"/>
      <c r="B242" s="7"/>
      <c r="C242" s="7"/>
      <c r="D242" s="7"/>
      <c r="E242" s="8"/>
      <c r="F242" s="8"/>
      <c r="G242" s="15"/>
      <c r="H242" s="14"/>
      <c r="I242" s="1"/>
    </row>
    <row r="243" spans="1:9" s="12" customFormat="1" ht="20.100000000000001" customHeight="1" outlineLevel="1">
      <c r="A243" s="6"/>
      <c r="B243" s="7"/>
      <c r="C243" s="7"/>
      <c r="D243" s="7"/>
      <c r="E243" s="8"/>
      <c r="F243" s="8"/>
      <c r="G243" s="15"/>
      <c r="H243" s="14"/>
      <c r="I243" s="1"/>
    </row>
    <row r="244" spans="1:9" s="12" customFormat="1" ht="20.100000000000001" customHeight="1" outlineLevel="1">
      <c r="A244" s="6"/>
      <c r="B244" s="7"/>
      <c r="C244" s="7"/>
      <c r="D244" s="7"/>
      <c r="E244" s="8"/>
      <c r="F244" s="8"/>
      <c r="G244" s="15"/>
      <c r="H244" s="14"/>
      <c r="I244" s="1"/>
    </row>
    <row r="245" spans="1:9" s="12" customFormat="1" ht="20.100000000000001" customHeight="1" outlineLevel="1">
      <c r="A245" s="6"/>
      <c r="B245" s="7"/>
      <c r="C245" s="7"/>
      <c r="D245" s="7"/>
      <c r="E245" s="8"/>
      <c r="F245" s="8"/>
      <c r="G245" s="15"/>
      <c r="H245" s="14"/>
      <c r="I245" s="1"/>
    </row>
    <row r="246" spans="1:9" s="12" customFormat="1" ht="20.100000000000001" customHeight="1" outlineLevel="1">
      <c r="A246" s="6"/>
      <c r="B246" s="7"/>
      <c r="C246" s="7"/>
      <c r="D246" s="7"/>
      <c r="E246" s="8"/>
      <c r="F246" s="8"/>
      <c r="G246" s="15"/>
      <c r="H246" s="14"/>
      <c r="I246" s="1"/>
    </row>
    <row r="247" spans="1:9" s="12" customFormat="1" ht="20.100000000000001" customHeight="1" outlineLevel="1">
      <c r="A247" s="6"/>
      <c r="B247" s="7"/>
      <c r="C247" s="7"/>
      <c r="D247" s="7"/>
      <c r="E247" s="8"/>
      <c r="F247" s="8"/>
      <c r="G247" s="15"/>
      <c r="H247" s="14"/>
      <c r="I247" s="1"/>
    </row>
    <row r="248" spans="1:9" s="12" customFormat="1" ht="20.100000000000001" customHeight="1" outlineLevel="1">
      <c r="A248" s="6"/>
      <c r="B248" s="7"/>
      <c r="C248" s="7"/>
      <c r="D248" s="7"/>
      <c r="E248" s="8"/>
      <c r="F248" s="8"/>
      <c r="G248" s="15"/>
      <c r="H248" s="14"/>
      <c r="I248" s="1"/>
    </row>
    <row r="249" spans="1:9" s="12" customFormat="1" ht="20.100000000000001" customHeight="1" outlineLevel="1">
      <c r="A249" s="6"/>
      <c r="B249" s="7"/>
      <c r="C249" s="7"/>
      <c r="D249" s="7"/>
      <c r="E249" s="8"/>
      <c r="F249" s="8"/>
      <c r="G249" s="15"/>
      <c r="H249" s="14"/>
      <c r="I249" s="1"/>
    </row>
    <row r="250" spans="1:9" s="12" customFormat="1" ht="20.100000000000001" customHeight="1" outlineLevel="1">
      <c r="A250" s="6"/>
      <c r="B250" s="7"/>
      <c r="C250" s="7"/>
      <c r="D250" s="7"/>
      <c r="E250" s="8"/>
      <c r="F250" s="8"/>
      <c r="G250" s="15"/>
      <c r="H250" s="14"/>
      <c r="I250" s="1"/>
    </row>
    <row r="251" spans="1:9" s="12" customFormat="1" ht="20.100000000000001" customHeight="1" outlineLevel="1">
      <c r="A251" s="6"/>
      <c r="B251" s="7"/>
      <c r="C251" s="7"/>
      <c r="D251" s="7"/>
      <c r="E251" s="8"/>
      <c r="F251" s="8"/>
      <c r="G251" s="15"/>
      <c r="H251" s="14"/>
      <c r="I251" s="1"/>
    </row>
    <row r="252" spans="1:9" s="12" customFormat="1" ht="20.100000000000001" customHeight="1" outlineLevel="1">
      <c r="A252" s="6"/>
      <c r="B252" s="7"/>
      <c r="C252" s="7"/>
      <c r="D252" s="7"/>
      <c r="E252" s="8"/>
      <c r="F252" s="8"/>
      <c r="G252" s="15"/>
      <c r="H252" s="14"/>
      <c r="I252" s="1"/>
    </row>
    <row r="253" spans="1:9" s="12" customFormat="1" ht="20.100000000000001" customHeight="1" outlineLevel="1">
      <c r="A253" s="6"/>
      <c r="B253" s="7"/>
      <c r="C253" s="7"/>
      <c r="D253" s="7"/>
      <c r="E253" s="8"/>
      <c r="F253" s="8"/>
      <c r="G253" s="15"/>
      <c r="H253" s="14"/>
      <c r="I253" s="1"/>
    </row>
    <row r="254" spans="1:9" s="12" customFormat="1" ht="20.100000000000001" customHeight="1" outlineLevel="1">
      <c r="A254" s="6"/>
      <c r="B254" s="7"/>
      <c r="C254" s="7"/>
      <c r="D254" s="7"/>
      <c r="E254" s="8"/>
      <c r="F254" s="8"/>
      <c r="G254" s="15"/>
      <c r="H254" s="14"/>
      <c r="I254" s="1"/>
    </row>
    <row r="255" spans="1:9" s="12" customFormat="1" ht="20.100000000000001" customHeight="1" outlineLevel="1">
      <c r="A255" s="6"/>
      <c r="B255" s="7"/>
      <c r="C255" s="7"/>
      <c r="D255" s="7"/>
      <c r="E255" s="8"/>
      <c r="F255" s="8"/>
      <c r="G255" s="15"/>
      <c r="H255" s="14"/>
      <c r="I255" s="1"/>
    </row>
    <row r="256" spans="1:9" s="12" customFormat="1" ht="20.100000000000001" customHeight="1" outlineLevel="1">
      <c r="A256" s="6"/>
      <c r="B256" s="7"/>
      <c r="C256" s="7"/>
      <c r="D256" s="7"/>
      <c r="E256" s="8"/>
      <c r="F256" s="8"/>
      <c r="G256" s="15"/>
      <c r="H256" s="14"/>
      <c r="I256" s="1"/>
    </row>
    <row r="257" spans="1:9" s="12" customFormat="1" ht="20.100000000000001" customHeight="1" outlineLevel="1">
      <c r="A257" s="6"/>
      <c r="B257" s="7"/>
      <c r="C257" s="7"/>
      <c r="D257" s="7"/>
      <c r="E257" s="8"/>
      <c r="F257" s="8"/>
      <c r="G257" s="15"/>
      <c r="H257" s="14"/>
      <c r="I257" s="1"/>
    </row>
    <row r="258" spans="1:9" s="12" customFormat="1" ht="20.100000000000001" customHeight="1">
      <c r="A258" s="6"/>
      <c r="B258" s="7"/>
      <c r="C258" s="7"/>
      <c r="D258" s="7"/>
      <c r="E258" s="8"/>
      <c r="F258" s="8"/>
      <c r="G258" s="15"/>
      <c r="H258" s="14"/>
      <c r="I258" s="1"/>
    </row>
    <row r="259" spans="1:9" s="12" customFormat="1" ht="20.100000000000001" customHeight="1">
      <c r="A259" s="6"/>
      <c r="B259" s="7"/>
      <c r="C259" s="7"/>
      <c r="D259" s="7"/>
      <c r="E259" s="8"/>
      <c r="F259" s="8"/>
      <c r="G259" s="15"/>
      <c r="H259" s="14"/>
      <c r="I259" s="1"/>
    </row>
    <row r="260" spans="1:9" s="12" customFormat="1" ht="20.100000000000001" customHeight="1" outlineLevel="1">
      <c r="A260" s="6"/>
      <c r="B260" s="7"/>
      <c r="C260" s="7"/>
      <c r="D260" s="7"/>
      <c r="E260" s="8"/>
      <c r="F260" s="8"/>
      <c r="G260" s="15"/>
      <c r="H260" s="14"/>
      <c r="I260" s="1"/>
    </row>
    <row r="261" spans="1:9" s="12" customFormat="1" ht="20.100000000000001" customHeight="1" outlineLevel="1">
      <c r="A261" s="6"/>
      <c r="B261" s="7"/>
      <c r="C261" s="7"/>
      <c r="D261" s="7"/>
      <c r="E261" s="8"/>
      <c r="F261" s="8"/>
      <c r="G261" s="15"/>
      <c r="H261" s="14"/>
      <c r="I261" s="1"/>
    </row>
    <row r="262" spans="1:9" s="12" customFormat="1" ht="20.100000000000001" customHeight="1" outlineLevel="1">
      <c r="A262" s="6"/>
      <c r="B262" s="7"/>
      <c r="C262" s="7"/>
      <c r="D262" s="7"/>
      <c r="E262" s="8"/>
      <c r="F262" s="8"/>
      <c r="G262" s="15"/>
      <c r="H262" s="14"/>
      <c r="I262" s="1"/>
    </row>
    <row r="263" spans="1:9" s="12" customFormat="1" ht="20.100000000000001" customHeight="1" outlineLevel="1">
      <c r="A263" s="6"/>
      <c r="B263" s="7"/>
      <c r="C263" s="7"/>
      <c r="D263" s="7"/>
      <c r="E263" s="8"/>
      <c r="F263" s="8"/>
      <c r="G263" s="15"/>
      <c r="H263" s="14"/>
      <c r="I263" s="1"/>
    </row>
    <row r="264" spans="1:9" s="12" customFormat="1" ht="20.100000000000001" customHeight="1" outlineLevel="1">
      <c r="A264" s="6"/>
      <c r="B264" s="7"/>
      <c r="C264" s="7"/>
      <c r="D264" s="7"/>
      <c r="E264" s="8"/>
      <c r="F264" s="8"/>
      <c r="G264" s="15"/>
      <c r="H264" s="14"/>
      <c r="I264" s="1"/>
    </row>
    <row r="265" spans="1:9" s="12" customFormat="1" ht="20.100000000000001" customHeight="1" outlineLevel="1">
      <c r="A265" s="6"/>
      <c r="B265" s="7"/>
      <c r="C265" s="7"/>
      <c r="D265" s="7"/>
      <c r="E265" s="8"/>
      <c r="F265" s="8"/>
      <c r="G265" s="15"/>
      <c r="H265" s="14"/>
      <c r="I265" s="1"/>
    </row>
    <row r="266" spans="1:9" s="12" customFormat="1" ht="20.100000000000001" customHeight="1" outlineLevel="1">
      <c r="A266" s="6"/>
      <c r="B266" s="7"/>
      <c r="C266" s="7"/>
      <c r="D266" s="7"/>
      <c r="E266" s="8"/>
      <c r="F266" s="8"/>
      <c r="G266" s="15"/>
      <c r="H266" s="14"/>
      <c r="I266" s="1"/>
    </row>
    <row r="267" spans="1:9" s="12" customFormat="1" ht="20.100000000000001" customHeight="1" outlineLevel="1">
      <c r="A267" s="6"/>
      <c r="B267" s="7"/>
      <c r="C267" s="7"/>
      <c r="D267" s="7"/>
      <c r="E267" s="8"/>
      <c r="F267" s="8"/>
      <c r="G267" s="15"/>
      <c r="H267" s="14"/>
      <c r="I267" s="1"/>
    </row>
    <row r="268" spans="1:9" s="12" customFormat="1" ht="20.100000000000001" customHeight="1" outlineLevel="1">
      <c r="A268" s="6"/>
      <c r="B268" s="7"/>
      <c r="C268" s="7"/>
      <c r="D268" s="7"/>
      <c r="E268" s="8"/>
      <c r="F268" s="8"/>
      <c r="G268" s="15"/>
      <c r="H268" s="14"/>
      <c r="I268" s="24"/>
    </row>
    <row r="269" spans="1:9" s="12" customFormat="1" ht="20.100000000000001" customHeight="1" outlineLevel="1">
      <c r="A269" s="6"/>
      <c r="B269" s="7"/>
      <c r="C269" s="7"/>
      <c r="D269" s="7"/>
      <c r="E269" s="8"/>
      <c r="F269" s="8"/>
      <c r="G269" s="15"/>
      <c r="H269" s="14"/>
      <c r="I269" s="1"/>
    </row>
    <row r="270" spans="1:9" s="12" customFormat="1" ht="20.100000000000001" customHeight="1" outlineLevel="1">
      <c r="A270" s="6"/>
      <c r="B270" s="7"/>
      <c r="C270" s="7"/>
      <c r="D270" s="7"/>
      <c r="E270" s="8"/>
      <c r="F270" s="8"/>
      <c r="G270" s="15"/>
      <c r="H270" s="14"/>
      <c r="I270" s="1"/>
    </row>
    <row r="271" spans="1:9" ht="20.100000000000001" customHeight="1"/>
    <row r="272" spans="1:9" ht="20.100000000000001" customHeight="1"/>
    <row r="273" spans="1:9" s="12" customFormat="1" ht="20.100000000000001" customHeight="1" outlineLevel="1">
      <c r="A273" s="6"/>
      <c r="B273" s="7"/>
      <c r="C273" s="7"/>
      <c r="D273" s="7"/>
      <c r="E273" s="8"/>
      <c r="F273" s="8"/>
      <c r="G273" s="15"/>
      <c r="H273" s="14"/>
      <c r="I273" s="1"/>
    </row>
    <row r="274" spans="1:9" s="12" customFormat="1" ht="20.100000000000001" customHeight="1" outlineLevel="1">
      <c r="A274" s="6"/>
      <c r="B274" s="7"/>
      <c r="C274" s="7"/>
      <c r="D274" s="7"/>
      <c r="E274" s="8"/>
      <c r="F274" s="8"/>
      <c r="G274" s="15"/>
      <c r="H274" s="14"/>
      <c r="I274" s="1"/>
    </row>
    <row r="275" spans="1:9" s="12" customFormat="1" ht="20.100000000000001" customHeight="1" outlineLevel="1">
      <c r="A275" s="6"/>
      <c r="B275" s="7"/>
      <c r="C275" s="7"/>
      <c r="D275" s="7"/>
      <c r="E275" s="8"/>
      <c r="F275" s="8"/>
      <c r="G275" s="15"/>
      <c r="H275" s="14"/>
      <c r="I275" s="1"/>
    </row>
    <row r="276" spans="1:9" s="12" customFormat="1" ht="20.100000000000001" customHeight="1" outlineLevel="1">
      <c r="A276" s="6"/>
      <c r="B276" s="7"/>
      <c r="C276" s="7"/>
      <c r="D276" s="7"/>
      <c r="E276" s="8"/>
      <c r="F276" s="8"/>
      <c r="G276" s="15"/>
      <c r="H276" s="14"/>
      <c r="I276" s="1"/>
    </row>
    <row r="277" spans="1:9" s="12" customFormat="1" ht="20.100000000000001" customHeight="1" outlineLevel="1">
      <c r="A277" s="6"/>
      <c r="B277" s="7"/>
      <c r="C277" s="7"/>
      <c r="D277" s="7"/>
      <c r="E277" s="8"/>
      <c r="F277" s="8"/>
      <c r="G277" s="15"/>
      <c r="H277" s="14"/>
      <c r="I277" s="1"/>
    </row>
    <row r="278" spans="1:9" s="12" customFormat="1" ht="20.100000000000001" customHeight="1" outlineLevel="1">
      <c r="A278" s="6"/>
      <c r="B278" s="7"/>
      <c r="C278" s="7"/>
      <c r="D278" s="7"/>
      <c r="E278" s="8"/>
      <c r="F278" s="8"/>
      <c r="G278" s="15"/>
      <c r="H278" s="14"/>
      <c r="I278" s="1"/>
    </row>
    <row r="279" spans="1:9" s="12" customFormat="1" ht="20.100000000000001" customHeight="1" outlineLevel="1">
      <c r="A279" s="6"/>
      <c r="B279" s="7"/>
      <c r="C279" s="7"/>
      <c r="D279" s="7"/>
      <c r="E279" s="8"/>
      <c r="F279" s="8"/>
      <c r="G279" s="15"/>
      <c r="H279" s="14"/>
      <c r="I279" s="1"/>
    </row>
    <row r="280" spans="1:9" s="12" customFormat="1" ht="20.100000000000001" customHeight="1" outlineLevel="1">
      <c r="A280" s="6"/>
      <c r="B280" s="7"/>
      <c r="C280" s="7"/>
      <c r="D280" s="7"/>
      <c r="E280" s="8"/>
      <c r="F280" s="8"/>
      <c r="G280" s="15"/>
      <c r="H280" s="14"/>
      <c r="I280" s="1"/>
    </row>
    <row r="281" spans="1:9" s="12" customFormat="1" ht="20.100000000000001" customHeight="1" outlineLevel="1">
      <c r="A281" s="6"/>
      <c r="B281" s="7"/>
      <c r="C281" s="7"/>
      <c r="D281" s="7"/>
      <c r="E281" s="8"/>
      <c r="F281" s="8"/>
      <c r="G281" s="15"/>
      <c r="H281" s="14"/>
      <c r="I281" s="1"/>
    </row>
    <row r="282" spans="1:9" s="12" customFormat="1" ht="20.100000000000001" customHeight="1" outlineLevel="1">
      <c r="A282" s="6"/>
      <c r="B282" s="7"/>
      <c r="C282" s="7"/>
      <c r="D282" s="7"/>
      <c r="E282" s="8"/>
      <c r="F282" s="8"/>
      <c r="G282" s="15"/>
      <c r="H282" s="14"/>
      <c r="I282" s="1"/>
    </row>
    <row r="283" spans="1:9" s="12" customFormat="1" ht="20.100000000000001" customHeight="1" outlineLevel="1">
      <c r="A283" s="6"/>
      <c r="B283" s="7"/>
      <c r="C283" s="7"/>
      <c r="D283" s="7"/>
      <c r="E283" s="8"/>
      <c r="F283" s="8"/>
      <c r="G283" s="15"/>
      <c r="H283" s="14"/>
      <c r="I283" s="1"/>
    </row>
    <row r="284" spans="1:9" s="12" customFormat="1" ht="20.100000000000001" customHeight="1" outlineLevel="1">
      <c r="A284" s="6"/>
      <c r="B284" s="7"/>
      <c r="C284" s="7"/>
      <c r="D284" s="7"/>
      <c r="E284" s="8"/>
      <c r="F284" s="8"/>
      <c r="G284" s="15"/>
      <c r="H284" s="14"/>
      <c r="I284" s="1"/>
    </row>
    <row r="285" spans="1:9" s="12" customFormat="1" ht="20.100000000000001" customHeight="1" outlineLevel="1">
      <c r="A285" s="6"/>
      <c r="B285" s="7"/>
      <c r="C285" s="7"/>
      <c r="D285" s="7"/>
      <c r="E285" s="8"/>
      <c r="F285" s="8"/>
      <c r="G285" s="15"/>
      <c r="H285" s="14"/>
      <c r="I285" s="1"/>
    </row>
    <row r="286" spans="1:9" s="12" customFormat="1" ht="20.100000000000001" customHeight="1" outlineLevel="1">
      <c r="A286" s="6"/>
      <c r="B286" s="7"/>
      <c r="C286" s="7"/>
      <c r="D286" s="7"/>
      <c r="E286" s="8"/>
      <c r="F286" s="8"/>
      <c r="G286" s="15"/>
      <c r="H286" s="14"/>
      <c r="I286" s="1"/>
    </row>
    <row r="287" spans="1:9" s="12" customFormat="1" ht="20.100000000000001" customHeight="1" outlineLevel="1">
      <c r="A287" s="6"/>
      <c r="B287" s="7"/>
      <c r="C287" s="7"/>
      <c r="D287" s="7"/>
      <c r="E287" s="8"/>
      <c r="F287" s="8"/>
      <c r="G287" s="15"/>
      <c r="H287" s="14"/>
      <c r="I287" s="1"/>
    </row>
    <row r="288" spans="1:9" s="12" customFormat="1" ht="20.100000000000001" customHeight="1" outlineLevel="1">
      <c r="A288" s="6"/>
      <c r="B288" s="7"/>
      <c r="C288" s="7"/>
      <c r="D288" s="7"/>
      <c r="E288" s="8"/>
      <c r="F288" s="8"/>
      <c r="G288" s="15"/>
      <c r="H288" s="14"/>
      <c r="I288" s="1"/>
    </row>
    <row r="289" spans="1:9" s="12" customFormat="1" ht="20.100000000000001" customHeight="1" outlineLevel="1">
      <c r="A289" s="6"/>
      <c r="B289" s="7"/>
      <c r="C289" s="7"/>
      <c r="D289" s="7"/>
      <c r="E289" s="8"/>
      <c r="F289" s="8"/>
      <c r="G289" s="15"/>
      <c r="H289" s="14"/>
      <c r="I289" s="1"/>
    </row>
    <row r="290" spans="1:9" s="12" customFormat="1" ht="20.100000000000001" customHeight="1" outlineLevel="1">
      <c r="A290" s="6"/>
      <c r="B290" s="7"/>
      <c r="C290" s="7"/>
      <c r="D290" s="7"/>
      <c r="E290" s="8"/>
      <c r="F290" s="8"/>
      <c r="G290" s="15"/>
      <c r="H290" s="14"/>
      <c r="I290" s="1"/>
    </row>
    <row r="291" spans="1:9" s="12" customFormat="1" ht="20.100000000000001" customHeight="1" outlineLevel="1">
      <c r="A291" s="6"/>
      <c r="B291" s="7"/>
      <c r="C291" s="7"/>
      <c r="D291" s="7"/>
      <c r="E291" s="8"/>
      <c r="F291" s="8"/>
      <c r="G291" s="15"/>
      <c r="H291" s="14"/>
      <c r="I291" s="1"/>
    </row>
    <row r="292" spans="1:9" s="12" customFormat="1" ht="20.100000000000001" customHeight="1" outlineLevel="1">
      <c r="A292" s="6"/>
      <c r="B292" s="7"/>
      <c r="C292" s="7"/>
      <c r="D292" s="7"/>
      <c r="E292" s="8"/>
      <c r="F292" s="8"/>
      <c r="G292" s="15"/>
      <c r="H292" s="14"/>
      <c r="I292" s="1"/>
    </row>
    <row r="293" spans="1:9" s="12" customFormat="1" ht="20.100000000000001" customHeight="1" outlineLevel="1">
      <c r="A293" s="6"/>
      <c r="B293" s="7"/>
      <c r="C293" s="7"/>
      <c r="D293" s="7"/>
      <c r="E293" s="8"/>
      <c r="F293" s="8"/>
      <c r="G293" s="15"/>
      <c r="H293" s="14"/>
      <c r="I293" s="1"/>
    </row>
    <row r="294" spans="1:9" s="12" customFormat="1" ht="20.100000000000001" customHeight="1" outlineLevel="1">
      <c r="A294" s="6"/>
      <c r="B294" s="7"/>
      <c r="C294" s="7"/>
      <c r="D294" s="7"/>
      <c r="E294" s="8"/>
      <c r="F294" s="8"/>
      <c r="G294" s="15"/>
      <c r="H294" s="14"/>
      <c r="I294" s="1"/>
    </row>
    <row r="295" spans="1:9" s="12" customFormat="1" ht="20.100000000000001" customHeight="1" outlineLevel="1">
      <c r="A295" s="6"/>
      <c r="B295" s="7"/>
      <c r="C295" s="7"/>
      <c r="D295" s="7"/>
      <c r="E295" s="8"/>
      <c r="F295" s="8"/>
      <c r="G295" s="15"/>
      <c r="H295" s="14"/>
      <c r="I295" s="1"/>
    </row>
    <row r="296" spans="1:9" s="12" customFormat="1" ht="20.100000000000001" customHeight="1" outlineLevel="1">
      <c r="A296" s="6"/>
      <c r="B296" s="7"/>
      <c r="C296" s="7"/>
      <c r="D296" s="7"/>
      <c r="E296" s="8"/>
      <c r="F296" s="8"/>
      <c r="G296" s="15"/>
      <c r="H296" s="14"/>
      <c r="I296" s="1"/>
    </row>
    <row r="297" spans="1:9" s="12" customFormat="1" ht="20.100000000000001" customHeight="1" outlineLevel="1">
      <c r="A297" s="6"/>
      <c r="B297" s="7"/>
      <c r="C297" s="7"/>
      <c r="D297" s="7"/>
      <c r="E297" s="8"/>
      <c r="F297" s="8"/>
      <c r="G297" s="15"/>
      <c r="H297" s="14"/>
      <c r="I297" s="1"/>
    </row>
    <row r="298" spans="1:9" s="12" customFormat="1" ht="20.100000000000001" customHeight="1" outlineLevel="1">
      <c r="A298" s="6"/>
      <c r="B298" s="7"/>
      <c r="C298" s="7"/>
      <c r="D298" s="7"/>
      <c r="E298" s="8"/>
      <c r="F298" s="8"/>
      <c r="G298" s="15"/>
      <c r="H298" s="14"/>
      <c r="I298" s="1"/>
    </row>
    <row r="299" spans="1:9" s="12" customFormat="1" ht="30" customHeight="1" outlineLevel="1">
      <c r="A299" s="6"/>
      <c r="B299" s="7"/>
      <c r="C299" s="7"/>
      <c r="D299" s="7"/>
      <c r="E299" s="8"/>
      <c r="F299" s="8"/>
      <c r="G299" s="15"/>
      <c r="H299" s="14"/>
      <c r="I299" s="1"/>
    </row>
    <row r="300" spans="1:9" s="12" customFormat="1" ht="20.100000000000001" customHeight="1" outlineLevel="1">
      <c r="A300" s="6"/>
      <c r="B300" s="7"/>
      <c r="C300" s="7"/>
      <c r="D300" s="7"/>
      <c r="E300" s="8"/>
      <c r="F300" s="8"/>
      <c r="G300" s="15"/>
      <c r="H300" s="14"/>
      <c r="I300" s="1"/>
    </row>
    <row r="301" spans="1:9" s="12" customFormat="1" ht="20.100000000000001" customHeight="1" outlineLevel="1">
      <c r="A301" s="6"/>
      <c r="B301" s="7"/>
      <c r="C301" s="7"/>
      <c r="D301" s="7"/>
      <c r="E301" s="8"/>
      <c r="F301" s="8"/>
      <c r="G301" s="15"/>
      <c r="H301" s="14"/>
      <c r="I301" s="1"/>
    </row>
    <row r="302" spans="1:9" s="12" customFormat="1" ht="20.100000000000001" customHeight="1" outlineLevel="1">
      <c r="A302" s="6"/>
      <c r="B302" s="7"/>
      <c r="C302" s="7"/>
      <c r="D302" s="7"/>
      <c r="E302" s="8"/>
      <c r="F302" s="8"/>
      <c r="G302" s="15"/>
      <c r="H302" s="14"/>
      <c r="I302" s="1"/>
    </row>
    <row r="303" spans="1:9" s="12" customFormat="1" ht="20.100000000000001" customHeight="1" outlineLevel="1">
      <c r="A303" s="6"/>
      <c r="B303" s="7"/>
      <c r="C303" s="7"/>
      <c r="D303" s="7"/>
      <c r="E303" s="8"/>
      <c r="F303" s="8"/>
      <c r="G303" s="15"/>
      <c r="H303" s="14"/>
      <c r="I303" s="1"/>
    </row>
    <row r="304" spans="1:9" s="12" customFormat="1" ht="20.100000000000001" customHeight="1" outlineLevel="1">
      <c r="A304" s="6"/>
      <c r="B304" s="7"/>
      <c r="C304" s="7"/>
      <c r="D304" s="7"/>
      <c r="E304" s="8"/>
      <c r="F304" s="8"/>
      <c r="G304" s="15"/>
      <c r="H304" s="14"/>
      <c r="I304" s="1"/>
    </row>
    <row r="305" spans="1:9" s="12" customFormat="1" ht="20.100000000000001" customHeight="1" outlineLevel="1">
      <c r="A305" s="6"/>
      <c r="B305" s="7"/>
      <c r="C305" s="7"/>
      <c r="D305" s="7"/>
      <c r="E305" s="8"/>
      <c r="F305" s="8"/>
      <c r="G305" s="15"/>
      <c r="H305" s="14"/>
      <c r="I305" s="1"/>
    </row>
    <row r="306" spans="1:9" s="12" customFormat="1" ht="20.100000000000001" customHeight="1" outlineLevel="1">
      <c r="A306" s="6"/>
      <c r="B306" s="7"/>
      <c r="C306" s="7"/>
      <c r="D306" s="7"/>
      <c r="E306" s="8"/>
      <c r="F306" s="8"/>
      <c r="G306" s="15"/>
      <c r="H306" s="14"/>
      <c r="I306" s="1"/>
    </row>
    <row r="307" spans="1:9" s="12" customFormat="1" ht="20.100000000000001" customHeight="1" outlineLevel="1">
      <c r="A307" s="6"/>
      <c r="B307" s="7"/>
      <c r="C307" s="7"/>
      <c r="D307" s="7"/>
      <c r="E307" s="8"/>
      <c r="F307" s="8"/>
      <c r="G307" s="15"/>
      <c r="H307" s="14"/>
      <c r="I307" s="1"/>
    </row>
    <row r="308" spans="1:9" s="12" customFormat="1" ht="20.100000000000001" customHeight="1" outlineLevel="1">
      <c r="A308" s="6"/>
      <c r="B308" s="7"/>
      <c r="C308" s="7"/>
      <c r="D308" s="7"/>
      <c r="E308" s="8"/>
      <c r="F308" s="8"/>
      <c r="G308" s="15"/>
      <c r="H308" s="14"/>
      <c r="I308" s="1"/>
    </row>
    <row r="309" spans="1:9" s="12" customFormat="1" ht="20.100000000000001" customHeight="1" outlineLevel="1">
      <c r="A309" s="6"/>
      <c r="B309" s="7"/>
      <c r="C309" s="7"/>
      <c r="D309" s="7"/>
      <c r="E309" s="8"/>
      <c r="F309" s="8"/>
      <c r="G309" s="15"/>
      <c r="H309" s="14"/>
      <c r="I309" s="1"/>
    </row>
    <row r="310" spans="1:9" s="12" customFormat="1" ht="20.100000000000001" customHeight="1" outlineLevel="1">
      <c r="A310" s="6"/>
      <c r="B310" s="7"/>
      <c r="C310" s="7"/>
      <c r="D310" s="7"/>
      <c r="E310" s="8"/>
      <c r="F310" s="8"/>
      <c r="G310" s="15"/>
      <c r="H310" s="14"/>
      <c r="I310" s="1"/>
    </row>
    <row r="311" spans="1:9" s="12" customFormat="1" ht="20.100000000000001" customHeight="1" outlineLevel="1">
      <c r="A311" s="6"/>
      <c r="B311" s="7"/>
      <c r="C311" s="7"/>
      <c r="D311" s="7"/>
      <c r="E311" s="8"/>
      <c r="F311" s="8"/>
      <c r="G311" s="15"/>
      <c r="H311" s="14"/>
      <c r="I311" s="1"/>
    </row>
    <row r="312" spans="1:9" s="12" customFormat="1" ht="20.100000000000001" customHeight="1" outlineLevel="1">
      <c r="A312" s="6"/>
      <c r="B312" s="7"/>
      <c r="C312" s="7"/>
      <c r="D312" s="7"/>
      <c r="E312" s="8"/>
      <c r="F312" s="8"/>
      <c r="G312" s="15"/>
      <c r="H312" s="14"/>
      <c r="I312" s="1"/>
    </row>
    <row r="313" spans="1:9" ht="20.100000000000001" customHeight="1" outlineLevel="1"/>
    <row r="314" spans="1:9" ht="20.100000000000001" customHeight="1"/>
    <row r="315" spans="1:9" ht="20.100000000000001" customHeight="1"/>
    <row r="316" spans="1:9" ht="39.950000000000003" customHeight="1" outlineLevel="1"/>
    <row r="317" spans="1:9" ht="30" customHeight="1" outlineLevel="1"/>
    <row r="318" spans="1:9" ht="39.950000000000003" customHeight="1" outlineLevel="1"/>
    <row r="319" spans="1:9" ht="30" customHeight="1" outlineLevel="1"/>
    <row r="320" spans="1:9" ht="30" customHeight="1" outlineLevel="1"/>
    <row r="321" spans="1:10" ht="20.100000000000001" customHeight="1" outlineLevel="1"/>
    <row r="322" spans="1:10" ht="20.100000000000001" customHeight="1" outlineLevel="1"/>
    <row r="323" spans="1:10" ht="30" customHeight="1" outlineLevel="1"/>
    <row r="324" spans="1:10" ht="30" customHeight="1" outlineLevel="1"/>
    <row r="325" spans="1:10" ht="30" customHeight="1" outlineLevel="1"/>
    <row r="326" spans="1:10" s="12" customFormat="1" ht="30" customHeight="1" outlineLevel="1">
      <c r="A326" s="6"/>
      <c r="B326" s="7"/>
      <c r="C326" s="7"/>
      <c r="D326" s="7"/>
      <c r="E326" s="8"/>
      <c r="F326" s="8"/>
      <c r="G326" s="15"/>
      <c r="H326" s="14"/>
      <c r="I326" s="1"/>
    </row>
    <row r="327" spans="1:10" s="12" customFormat="1" ht="39.950000000000003" customHeight="1" outlineLevel="1">
      <c r="A327" s="6"/>
      <c r="B327" s="7"/>
      <c r="C327" s="7"/>
      <c r="D327" s="7"/>
      <c r="E327" s="8"/>
      <c r="F327" s="8"/>
      <c r="G327" s="15"/>
      <c r="H327" s="14"/>
      <c r="I327" s="1"/>
    </row>
    <row r="328" spans="1:10" s="12" customFormat="1" ht="39.950000000000003" customHeight="1" outlineLevel="1">
      <c r="A328" s="6"/>
      <c r="B328" s="7"/>
      <c r="C328" s="7"/>
      <c r="D328" s="7"/>
      <c r="E328" s="8"/>
      <c r="F328" s="8"/>
      <c r="G328" s="15"/>
      <c r="H328" s="14"/>
      <c r="I328" s="1"/>
    </row>
    <row r="329" spans="1:10" ht="20.100000000000001" customHeight="1" outlineLevel="1"/>
    <row r="330" spans="1:10" ht="20.100000000000001" customHeight="1" outlineLevel="1"/>
    <row r="331" spans="1:10" ht="30" customHeight="1" outlineLevel="1"/>
    <row r="332" spans="1:10" s="6" customFormat="1" ht="20.100000000000001" customHeight="1" outlineLevel="1">
      <c r="B332" s="7"/>
      <c r="C332" s="7"/>
      <c r="D332" s="7"/>
      <c r="E332" s="8"/>
      <c r="F332" s="8"/>
      <c r="G332" s="15"/>
      <c r="H332" s="14"/>
      <c r="I332" s="1"/>
      <c r="J332" s="1"/>
    </row>
    <row r="333" spans="1:10" s="6" customFormat="1" ht="20.100000000000001" customHeight="1" outlineLevel="1">
      <c r="B333" s="7"/>
      <c r="C333" s="7"/>
      <c r="D333" s="7"/>
      <c r="E333" s="8"/>
      <c r="F333" s="8"/>
      <c r="G333" s="15"/>
      <c r="H333" s="14"/>
      <c r="I333" s="1"/>
      <c r="J333" s="1"/>
    </row>
    <row r="334" spans="1:10" s="6" customFormat="1" ht="30" customHeight="1" outlineLevel="1">
      <c r="B334" s="7"/>
      <c r="C334" s="7"/>
      <c r="D334" s="7"/>
      <c r="E334" s="8"/>
      <c r="F334" s="8"/>
      <c r="G334" s="15"/>
      <c r="H334" s="14"/>
      <c r="I334" s="1"/>
      <c r="J334" s="1"/>
    </row>
    <row r="335" spans="1:10" s="6" customFormat="1" ht="20.100000000000001" customHeight="1" outlineLevel="1">
      <c r="B335" s="7"/>
      <c r="C335" s="7"/>
      <c r="D335" s="7"/>
      <c r="E335" s="8"/>
      <c r="F335" s="8"/>
      <c r="G335" s="15"/>
      <c r="H335" s="14"/>
      <c r="I335" s="1"/>
      <c r="J335" s="1"/>
    </row>
    <row r="336" spans="1:10" s="6" customFormat="1" ht="20.100000000000001" customHeight="1" outlineLevel="1">
      <c r="B336" s="7"/>
      <c r="C336" s="7"/>
      <c r="D336" s="7"/>
      <c r="E336" s="8"/>
      <c r="F336" s="8"/>
      <c r="G336" s="15"/>
      <c r="H336" s="14"/>
      <c r="I336" s="1"/>
      <c r="J336" s="1"/>
    </row>
    <row r="337" spans="1:10" s="6" customFormat="1" ht="30" customHeight="1" outlineLevel="1">
      <c r="B337" s="7"/>
      <c r="C337" s="7"/>
      <c r="D337" s="7"/>
      <c r="E337" s="8"/>
      <c r="F337" s="8"/>
      <c r="G337" s="15"/>
      <c r="H337" s="14"/>
      <c r="I337" s="1"/>
      <c r="J337" s="1"/>
    </row>
    <row r="338" spans="1:10" s="6" customFormat="1" ht="30" customHeight="1" outlineLevel="1">
      <c r="B338" s="7"/>
      <c r="C338" s="7"/>
      <c r="D338" s="7"/>
      <c r="E338" s="8"/>
      <c r="F338" s="8"/>
      <c r="G338" s="15"/>
      <c r="H338" s="14"/>
      <c r="I338" s="1"/>
      <c r="J338" s="1"/>
    </row>
    <row r="339" spans="1:10" s="6" customFormat="1" ht="30" customHeight="1" outlineLevel="1">
      <c r="B339" s="7"/>
      <c r="C339" s="7"/>
      <c r="D339" s="7"/>
      <c r="E339" s="8"/>
      <c r="F339" s="8"/>
      <c r="G339" s="15"/>
      <c r="H339" s="14"/>
      <c r="I339" s="1"/>
      <c r="J339" s="1"/>
    </row>
    <row r="340" spans="1:10" s="6" customFormat="1" ht="20.100000000000001" customHeight="1" outlineLevel="1">
      <c r="B340" s="7"/>
      <c r="C340" s="7"/>
      <c r="D340" s="7"/>
      <c r="E340" s="8"/>
      <c r="F340" s="8"/>
      <c r="G340" s="15"/>
      <c r="H340" s="14"/>
      <c r="I340" s="1"/>
      <c r="J340" s="1"/>
    </row>
    <row r="341" spans="1:10" s="6" customFormat="1" ht="20.100000000000001" customHeight="1" outlineLevel="1">
      <c r="B341" s="7"/>
      <c r="C341" s="7"/>
      <c r="D341" s="7"/>
      <c r="E341" s="8"/>
      <c r="F341" s="8"/>
      <c r="G341" s="15"/>
      <c r="H341" s="14"/>
      <c r="I341" s="1"/>
      <c r="J341" s="1"/>
    </row>
    <row r="342" spans="1:10" s="6" customFormat="1" ht="30" customHeight="1" outlineLevel="1">
      <c r="B342" s="7"/>
      <c r="C342" s="7"/>
      <c r="D342" s="7"/>
      <c r="E342" s="8"/>
      <c r="F342" s="8"/>
      <c r="G342" s="15"/>
      <c r="H342" s="14"/>
      <c r="I342" s="1"/>
      <c r="J342" s="1"/>
    </row>
    <row r="343" spans="1:10" s="6" customFormat="1" ht="30" customHeight="1" outlineLevel="1">
      <c r="B343" s="7"/>
      <c r="C343" s="7"/>
      <c r="D343" s="7"/>
      <c r="E343" s="8"/>
      <c r="F343" s="8"/>
      <c r="G343" s="15"/>
      <c r="H343" s="14"/>
      <c r="I343" s="1"/>
      <c r="J343" s="1"/>
    </row>
    <row r="344" spans="1:10" s="6" customFormat="1" ht="20.100000000000001" customHeight="1" outlineLevel="1">
      <c r="B344" s="7"/>
      <c r="C344" s="7"/>
      <c r="D344" s="7"/>
      <c r="E344" s="8"/>
      <c r="F344" s="8"/>
      <c r="G344" s="15"/>
      <c r="H344" s="14"/>
      <c r="I344" s="1"/>
      <c r="J344" s="1"/>
    </row>
    <row r="345" spans="1:10" s="6" customFormat="1" ht="20.100000000000001" customHeight="1">
      <c r="B345" s="7"/>
      <c r="C345" s="7"/>
      <c r="D345" s="7"/>
      <c r="E345" s="8"/>
      <c r="F345" s="8"/>
      <c r="G345" s="15"/>
      <c r="H345" s="14"/>
      <c r="I345" s="1"/>
      <c r="J345" s="1"/>
    </row>
    <row r="346" spans="1:10" s="6" customFormat="1" ht="20.100000000000001" customHeight="1" collapsed="1">
      <c r="B346" s="7"/>
      <c r="C346" s="7"/>
      <c r="D346" s="7"/>
      <c r="E346" s="8"/>
      <c r="F346" s="8"/>
      <c r="G346" s="15"/>
      <c r="H346" s="14"/>
      <c r="I346" s="1"/>
      <c r="J346" s="1"/>
    </row>
    <row r="347" spans="1:10" s="6" customFormat="1" ht="20.100000000000001" customHeight="1" outlineLevel="1">
      <c r="B347" s="7"/>
      <c r="C347" s="7"/>
      <c r="D347" s="7"/>
      <c r="E347" s="8"/>
      <c r="F347" s="8"/>
      <c r="G347" s="15"/>
      <c r="H347" s="14"/>
      <c r="I347" s="1"/>
      <c r="J347" s="1"/>
    </row>
    <row r="348" spans="1:10" ht="20.100000000000001" customHeight="1" outlineLevel="1"/>
    <row r="349" spans="1:10" s="12" customFormat="1" ht="20.100000000000001" customHeight="1" outlineLevel="1">
      <c r="A349" s="6"/>
      <c r="B349" s="7"/>
      <c r="C349" s="7"/>
      <c r="D349" s="7"/>
      <c r="E349" s="8"/>
      <c r="F349" s="8"/>
      <c r="G349" s="15"/>
      <c r="H349" s="14"/>
      <c r="I349" s="1"/>
    </row>
    <row r="350" spans="1:10" s="12" customFormat="1" ht="20.100000000000001" customHeight="1" outlineLevel="1">
      <c r="A350" s="6"/>
      <c r="B350" s="7"/>
      <c r="C350" s="7"/>
      <c r="D350" s="7"/>
      <c r="E350" s="8"/>
      <c r="F350" s="8"/>
      <c r="G350" s="15"/>
      <c r="H350" s="14"/>
      <c r="I350" s="1"/>
    </row>
    <row r="351" spans="1:10" s="12" customFormat="1" ht="20.100000000000001" customHeight="1" outlineLevel="1">
      <c r="A351" s="6"/>
      <c r="B351" s="7"/>
      <c r="C351" s="7"/>
      <c r="D351" s="7"/>
      <c r="E351" s="8"/>
      <c r="F351" s="8"/>
      <c r="G351" s="15"/>
      <c r="H351" s="14"/>
      <c r="I351" s="1"/>
    </row>
    <row r="352" spans="1:10" s="12" customFormat="1" ht="20.100000000000001" customHeight="1" outlineLevel="1">
      <c r="A352" s="6"/>
      <c r="B352" s="7"/>
      <c r="C352" s="7"/>
      <c r="D352" s="7"/>
      <c r="E352" s="8"/>
      <c r="F352" s="8"/>
      <c r="G352" s="15"/>
      <c r="H352" s="14"/>
      <c r="I352" s="1"/>
    </row>
    <row r="353" spans="1:9" s="12" customFormat="1" ht="20.100000000000001" customHeight="1" outlineLevel="1">
      <c r="A353" s="6"/>
      <c r="B353" s="7"/>
      <c r="C353" s="7"/>
      <c r="D353" s="7"/>
      <c r="E353" s="8"/>
      <c r="F353" s="8"/>
      <c r="G353" s="15"/>
      <c r="H353" s="14"/>
      <c r="I353" s="1"/>
    </row>
    <row r="354" spans="1:9" s="12" customFormat="1" ht="20.100000000000001" customHeight="1" outlineLevel="1">
      <c r="A354" s="6"/>
      <c r="B354" s="7"/>
      <c r="C354" s="7"/>
      <c r="D354" s="7"/>
      <c r="E354" s="8"/>
      <c r="F354" s="8"/>
      <c r="G354" s="15"/>
      <c r="H354" s="14"/>
      <c r="I354" s="1"/>
    </row>
    <row r="355" spans="1:9" s="12" customFormat="1" ht="20.100000000000001" customHeight="1" outlineLevel="1">
      <c r="A355" s="6"/>
      <c r="B355" s="7"/>
      <c r="C355" s="7"/>
      <c r="D355" s="7"/>
      <c r="E355" s="8"/>
      <c r="F355" s="8"/>
      <c r="G355" s="15"/>
      <c r="H355" s="14"/>
      <c r="I355" s="1"/>
    </row>
    <row r="356" spans="1:9" s="12" customFormat="1" ht="20.100000000000001" customHeight="1" outlineLevel="1">
      <c r="A356" s="6"/>
      <c r="B356" s="7"/>
      <c r="C356" s="7"/>
      <c r="D356" s="7"/>
      <c r="E356" s="8"/>
      <c r="F356" s="8"/>
      <c r="G356" s="15"/>
      <c r="H356" s="14"/>
      <c r="I356" s="1"/>
    </row>
    <row r="357" spans="1:9" s="12" customFormat="1" ht="20.100000000000001" customHeight="1" outlineLevel="1">
      <c r="A357" s="6"/>
      <c r="B357" s="7"/>
      <c r="C357" s="7"/>
      <c r="D357" s="7"/>
      <c r="E357" s="8"/>
      <c r="F357" s="8"/>
      <c r="G357" s="15"/>
      <c r="H357" s="14"/>
      <c r="I357" s="1"/>
    </row>
    <row r="358" spans="1:9" s="12" customFormat="1" ht="20.100000000000001" customHeight="1" outlineLevel="1">
      <c r="A358" s="6"/>
      <c r="B358" s="7"/>
      <c r="C358" s="7"/>
      <c r="D358" s="7"/>
      <c r="E358" s="8"/>
      <c r="F358" s="8"/>
      <c r="G358" s="15"/>
      <c r="H358" s="14"/>
      <c r="I358" s="1"/>
    </row>
    <row r="359" spans="1:9" s="12" customFormat="1" ht="20.100000000000001" customHeight="1" outlineLevel="1">
      <c r="A359" s="6"/>
      <c r="B359" s="7"/>
      <c r="C359" s="7"/>
      <c r="D359" s="7"/>
      <c r="E359" s="8"/>
      <c r="F359" s="8"/>
      <c r="G359" s="15"/>
      <c r="H359" s="14"/>
      <c r="I359" s="1"/>
    </row>
    <row r="360" spans="1:9" s="12" customFormat="1" ht="20.100000000000001" customHeight="1" outlineLevel="1">
      <c r="A360" s="6"/>
      <c r="B360" s="7"/>
      <c r="C360" s="7"/>
      <c r="D360" s="7"/>
      <c r="E360" s="8"/>
      <c r="F360" s="8"/>
      <c r="G360" s="15"/>
      <c r="H360" s="14"/>
      <c r="I360" s="1"/>
    </row>
    <row r="361" spans="1:9" s="12" customFormat="1" ht="20.100000000000001" customHeight="1" outlineLevel="1">
      <c r="A361" s="6"/>
      <c r="B361" s="7"/>
      <c r="C361" s="7"/>
      <c r="D361" s="7"/>
      <c r="E361" s="8"/>
      <c r="F361" s="8"/>
      <c r="G361" s="15"/>
      <c r="H361" s="14"/>
      <c r="I361" s="1"/>
    </row>
    <row r="362" spans="1:9" s="12" customFormat="1" ht="20.100000000000001" customHeight="1" outlineLevel="1">
      <c r="A362" s="6"/>
      <c r="B362" s="7"/>
      <c r="C362" s="7"/>
      <c r="D362" s="7"/>
      <c r="E362" s="8"/>
      <c r="F362" s="8"/>
      <c r="G362" s="15"/>
      <c r="H362" s="14"/>
      <c r="I362" s="1"/>
    </row>
    <row r="363" spans="1:9" s="12" customFormat="1" ht="20.100000000000001" customHeight="1" outlineLevel="1">
      <c r="A363" s="6"/>
      <c r="B363" s="7"/>
      <c r="C363" s="7"/>
      <c r="D363" s="7"/>
      <c r="E363" s="8"/>
      <c r="F363" s="8"/>
      <c r="G363" s="15"/>
      <c r="H363" s="14"/>
      <c r="I363" s="1"/>
    </row>
    <row r="364" spans="1:9" s="12" customFormat="1" ht="20.100000000000001" customHeight="1" outlineLevel="1">
      <c r="A364" s="6"/>
      <c r="B364" s="7"/>
      <c r="C364" s="7"/>
      <c r="D364" s="7"/>
      <c r="E364" s="8"/>
      <c r="F364" s="8"/>
      <c r="G364" s="15"/>
      <c r="H364" s="14"/>
      <c r="I364" s="1"/>
    </row>
    <row r="365" spans="1:9" s="12" customFormat="1" ht="20.100000000000001" customHeight="1" outlineLevel="1">
      <c r="A365" s="6"/>
      <c r="B365" s="7"/>
      <c r="C365" s="7"/>
      <c r="D365" s="7"/>
      <c r="E365" s="8"/>
      <c r="F365" s="8"/>
      <c r="G365" s="15"/>
      <c r="H365" s="14"/>
      <c r="I365" s="1"/>
    </row>
    <row r="366" spans="1:9" s="12" customFormat="1" ht="20.100000000000001" customHeight="1" outlineLevel="1">
      <c r="A366" s="6"/>
      <c r="B366" s="7"/>
      <c r="C366" s="7"/>
      <c r="D366" s="7"/>
      <c r="E366" s="8"/>
      <c r="F366" s="8"/>
      <c r="G366" s="15"/>
      <c r="H366" s="14"/>
      <c r="I366" s="1"/>
    </row>
    <row r="367" spans="1:9" s="12" customFormat="1" ht="20.100000000000001" customHeight="1" outlineLevel="1">
      <c r="A367" s="6"/>
      <c r="B367" s="7"/>
      <c r="C367" s="7"/>
      <c r="D367" s="7"/>
      <c r="E367" s="8"/>
      <c r="F367" s="8"/>
      <c r="G367" s="15"/>
      <c r="H367" s="14"/>
      <c r="I367" s="1"/>
    </row>
    <row r="368" spans="1:9" ht="20.100000000000001" customHeight="1" outlineLevel="1"/>
    <row r="369" spans="1:9" ht="20.100000000000001" customHeight="1"/>
    <row r="370" spans="1:9" ht="20.100000000000001" customHeight="1"/>
    <row r="371" spans="1:9" s="12" customFormat="1" ht="20.100000000000001" customHeight="1" outlineLevel="1">
      <c r="A371" s="6"/>
      <c r="B371" s="7"/>
      <c r="C371" s="7"/>
      <c r="D371" s="7"/>
      <c r="E371" s="8"/>
      <c r="F371" s="8"/>
      <c r="G371" s="15"/>
      <c r="H371" s="14"/>
      <c r="I371" s="1"/>
    </row>
    <row r="372" spans="1:9" s="12" customFormat="1" ht="20.100000000000001" customHeight="1" outlineLevel="1">
      <c r="A372" s="6"/>
      <c r="B372" s="7"/>
      <c r="C372" s="7"/>
      <c r="D372" s="7"/>
      <c r="E372" s="8"/>
      <c r="F372" s="8"/>
      <c r="G372" s="15"/>
      <c r="H372" s="14"/>
      <c r="I372" s="1"/>
    </row>
    <row r="373" spans="1:9" s="12" customFormat="1" ht="20.100000000000001" customHeight="1" outlineLevel="1">
      <c r="A373" s="6"/>
      <c r="B373" s="7"/>
      <c r="C373" s="7"/>
      <c r="D373" s="7"/>
      <c r="E373" s="8"/>
      <c r="F373" s="8"/>
      <c r="G373" s="15"/>
      <c r="H373" s="14"/>
      <c r="I373" s="1"/>
    </row>
    <row r="374" spans="1:9" s="12" customFormat="1" ht="20.100000000000001" customHeight="1" outlineLevel="1">
      <c r="A374" s="6"/>
      <c r="B374" s="7"/>
      <c r="C374" s="7"/>
      <c r="D374" s="7"/>
      <c r="E374" s="8"/>
      <c r="F374" s="8"/>
      <c r="G374" s="15"/>
      <c r="H374" s="14"/>
      <c r="I374" s="1"/>
    </row>
    <row r="375" spans="1:9" s="12" customFormat="1" ht="20.100000000000001" customHeight="1" outlineLevel="1">
      <c r="A375" s="6"/>
      <c r="B375" s="7"/>
      <c r="C375" s="7"/>
      <c r="D375" s="7"/>
      <c r="E375" s="8"/>
      <c r="F375" s="8"/>
      <c r="G375" s="15"/>
      <c r="H375" s="14"/>
      <c r="I375" s="1"/>
    </row>
    <row r="376" spans="1:9" s="12" customFormat="1" ht="20.100000000000001" customHeight="1" outlineLevel="1">
      <c r="A376" s="6"/>
      <c r="B376" s="7"/>
      <c r="C376" s="7"/>
      <c r="D376" s="7"/>
      <c r="E376" s="8"/>
      <c r="F376" s="8"/>
      <c r="G376" s="15"/>
      <c r="H376" s="14"/>
      <c r="I376" s="1"/>
    </row>
    <row r="377" spans="1:9" s="12" customFormat="1" ht="20.100000000000001" customHeight="1" outlineLevel="1">
      <c r="A377" s="6"/>
      <c r="B377" s="7"/>
      <c r="C377" s="7"/>
      <c r="D377" s="7"/>
      <c r="E377" s="8"/>
      <c r="F377" s="8"/>
      <c r="G377" s="15"/>
      <c r="H377" s="14"/>
      <c r="I377" s="1"/>
    </row>
    <row r="378" spans="1:9" s="12" customFormat="1" ht="20.100000000000001" customHeight="1" outlineLevel="1">
      <c r="A378" s="6"/>
      <c r="B378" s="7"/>
      <c r="C378" s="7"/>
      <c r="D378" s="7"/>
      <c r="E378" s="8"/>
      <c r="F378" s="8"/>
      <c r="G378" s="15"/>
      <c r="H378" s="14"/>
      <c r="I378" s="1"/>
    </row>
    <row r="379" spans="1:9" s="12" customFormat="1" ht="20.100000000000001" customHeight="1" outlineLevel="1">
      <c r="A379" s="6"/>
      <c r="B379" s="7"/>
      <c r="C379" s="7"/>
      <c r="D379" s="7"/>
      <c r="E379" s="8"/>
      <c r="F379" s="8"/>
      <c r="G379" s="15"/>
      <c r="H379" s="14"/>
      <c r="I379" s="1"/>
    </row>
    <row r="380" spans="1:9" s="12" customFormat="1" ht="20.100000000000001" customHeight="1" outlineLevel="1">
      <c r="A380" s="6"/>
      <c r="B380" s="7"/>
      <c r="C380" s="7"/>
      <c r="D380" s="7"/>
      <c r="E380" s="8"/>
      <c r="F380" s="8"/>
      <c r="G380" s="15"/>
      <c r="H380" s="14"/>
      <c r="I380" s="1"/>
    </row>
    <row r="381" spans="1:9" s="12" customFormat="1" ht="20.100000000000001" customHeight="1" outlineLevel="1">
      <c r="A381" s="6"/>
      <c r="B381" s="7"/>
      <c r="C381" s="7"/>
      <c r="D381" s="7"/>
      <c r="E381" s="8"/>
      <c r="F381" s="8"/>
      <c r="G381" s="15"/>
      <c r="H381" s="14"/>
      <c r="I381" s="1"/>
    </row>
    <row r="382" spans="1:9" s="12" customFormat="1" ht="20.100000000000001" customHeight="1" outlineLevel="1">
      <c r="A382" s="6"/>
      <c r="B382" s="7"/>
      <c r="C382" s="7"/>
      <c r="D382" s="7"/>
      <c r="E382" s="8"/>
      <c r="F382" s="8"/>
      <c r="G382" s="15"/>
      <c r="H382" s="14"/>
      <c r="I382" s="1"/>
    </row>
    <row r="383" spans="1:9" s="12" customFormat="1" ht="20.100000000000001" customHeight="1" outlineLevel="1">
      <c r="A383" s="6"/>
      <c r="B383" s="7"/>
      <c r="C383" s="7"/>
      <c r="D383" s="7"/>
      <c r="E383" s="8"/>
      <c r="F383" s="8"/>
      <c r="G383" s="15"/>
      <c r="H383" s="14"/>
      <c r="I383" s="1"/>
    </row>
    <row r="384" spans="1:9" s="12" customFormat="1" ht="20.100000000000001" customHeight="1" outlineLevel="1">
      <c r="A384" s="6"/>
      <c r="B384" s="7"/>
      <c r="C384" s="7"/>
      <c r="D384" s="7"/>
      <c r="E384" s="8"/>
      <c r="F384" s="8"/>
      <c r="G384" s="15"/>
      <c r="H384" s="14"/>
      <c r="I384" s="1"/>
    </row>
    <row r="385" spans="1:9" s="12" customFormat="1" ht="20.100000000000001" customHeight="1" outlineLevel="1">
      <c r="A385" s="6"/>
      <c r="B385" s="7"/>
      <c r="C385" s="7"/>
      <c r="D385" s="7"/>
      <c r="E385" s="8"/>
      <c r="F385" s="8"/>
      <c r="G385" s="15"/>
      <c r="H385" s="14"/>
      <c r="I385" s="1"/>
    </row>
    <row r="386" spans="1:9" s="12" customFormat="1" ht="20.100000000000001" customHeight="1" outlineLevel="1">
      <c r="A386" s="6"/>
      <c r="B386" s="7"/>
      <c r="C386" s="7"/>
      <c r="D386" s="7"/>
      <c r="E386" s="8"/>
      <c r="F386" s="8"/>
      <c r="G386" s="15"/>
      <c r="H386" s="14"/>
      <c r="I386" s="1"/>
    </row>
    <row r="387" spans="1:9" s="12" customFormat="1" ht="20.100000000000001" customHeight="1" outlineLevel="1">
      <c r="A387" s="6"/>
      <c r="B387" s="7"/>
      <c r="C387" s="7"/>
      <c r="D387" s="7"/>
      <c r="E387" s="8"/>
      <c r="F387" s="8"/>
      <c r="G387" s="15"/>
      <c r="H387" s="14"/>
      <c r="I387" s="1"/>
    </row>
    <row r="388" spans="1:9" s="12" customFormat="1" ht="20.100000000000001" customHeight="1" outlineLevel="1">
      <c r="A388" s="6"/>
      <c r="B388" s="7"/>
      <c r="C388" s="7"/>
      <c r="D388" s="7"/>
      <c r="E388" s="8"/>
      <c r="F388" s="8"/>
      <c r="G388" s="15"/>
      <c r="H388" s="14"/>
      <c r="I388" s="1"/>
    </row>
    <row r="389" spans="1:9" s="12" customFormat="1" ht="20.100000000000001" customHeight="1" outlineLevel="1">
      <c r="A389" s="6"/>
      <c r="B389" s="7"/>
      <c r="C389" s="7"/>
      <c r="D389" s="7"/>
      <c r="E389" s="8"/>
      <c r="F389" s="8"/>
      <c r="G389" s="15"/>
      <c r="H389" s="14"/>
      <c r="I389" s="1"/>
    </row>
    <row r="390" spans="1:9" s="12" customFormat="1" ht="20.100000000000001" customHeight="1" outlineLevel="1">
      <c r="A390" s="6"/>
      <c r="B390" s="7"/>
      <c r="C390" s="7"/>
      <c r="D390" s="7"/>
      <c r="E390" s="8"/>
      <c r="F390" s="8"/>
      <c r="G390" s="15"/>
      <c r="H390" s="14"/>
      <c r="I390" s="1"/>
    </row>
    <row r="391" spans="1:9" s="12" customFormat="1" ht="20.100000000000001" customHeight="1" outlineLevel="1">
      <c r="A391" s="6"/>
      <c r="B391" s="7"/>
      <c r="C391" s="7"/>
      <c r="D391" s="7"/>
      <c r="E391" s="8"/>
      <c r="F391" s="8"/>
      <c r="G391" s="15"/>
      <c r="H391" s="14"/>
      <c r="I391" s="1"/>
    </row>
    <row r="392" spans="1:9" s="12" customFormat="1" ht="20.100000000000001" customHeight="1" outlineLevel="1">
      <c r="A392" s="6"/>
      <c r="B392" s="7"/>
      <c r="C392" s="7"/>
      <c r="D392" s="7"/>
      <c r="E392" s="8"/>
      <c r="F392" s="8"/>
      <c r="G392" s="15"/>
      <c r="H392" s="14"/>
      <c r="I392" s="1"/>
    </row>
    <row r="393" spans="1:9" s="12" customFormat="1" ht="20.100000000000001" customHeight="1" outlineLevel="1">
      <c r="A393" s="6"/>
      <c r="B393" s="7"/>
      <c r="C393" s="7"/>
      <c r="D393" s="7"/>
      <c r="E393" s="8"/>
      <c r="F393" s="8"/>
      <c r="G393" s="15"/>
      <c r="H393" s="14"/>
      <c r="I393" s="1"/>
    </row>
    <row r="394" spans="1:9" s="12" customFormat="1" ht="20.100000000000001" customHeight="1" outlineLevel="1">
      <c r="A394" s="6"/>
      <c r="B394" s="7"/>
      <c r="C394" s="7"/>
      <c r="D394" s="7"/>
      <c r="E394" s="8"/>
      <c r="F394" s="8"/>
      <c r="G394" s="15"/>
      <c r="H394" s="14"/>
      <c r="I394" s="1"/>
    </row>
    <row r="395" spans="1:9" s="12" customFormat="1" ht="20.100000000000001" customHeight="1" outlineLevel="1">
      <c r="A395" s="6"/>
      <c r="B395" s="7"/>
      <c r="C395" s="7"/>
      <c r="D395" s="7"/>
      <c r="E395" s="8"/>
      <c r="F395" s="8"/>
      <c r="G395" s="15"/>
      <c r="H395" s="14"/>
      <c r="I395" s="1"/>
    </row>
    <row r="396" spans="1:9" s="12" customFormat="1" ht="20.100000000000001" customHeight="1" outlineLevel="1">
      <c r="A396" s="6"/>
      <c r="B396" s="7"/>
      <c r="C396" s="7"/>
      <c r="D396" s="7"/>
      <c r="E396" s="8"/>
      <c r="F396" s="8"/>
      <c r="G396" s="15"/>
      <c r="H396" s="14"/>
      <c r="I396" s="1"/>
    </row>
    <row r="397" spans="1:9" s="12" customFormat="1" ht="20.100000000000001" customHeight="1" outlineLevel="1">
      <c r="A397" s="6"/>
      <c r="B397" s="7"/>
      <c r="C397" s="7"/>
      <c r="D397" s="7"/>
      <c r="E397" s="8"/>
      <c r="F397" s="8"/>
      <c r="G397" s="15"/>
      <c r="H397" s="14"/>
      <c r="I397" s="1"/>
    </row>
    <row r="398" spans="1:9" s="12" customFormat="1" ht="20.100000000000001" customHeight="1" outlineLevel="1">
      <c r="A398" s="6"/>
      <c r="B398" s="7"/>
      <c r="C398" s="7"/>
      <c r="D398" s="7"/>
      <c r="E398" s="8"/>
      <c r="F398" s="8"/>
      <c r="G398" s="15"/>
      <c r="H398" s="14"/>
      <c r="I398" s="1"/>
    </row>
    <row r="399" spans="1:9" ht="20.100000000000001" customHeight="1" outlineLevel="1"/>
    <row r="400" spans="1:9" ht="20.100000000000001" customHeight="1"/>
    <row r="401" spans="1:9" ht="20.100000000000001" customHeight="1" collapsed="1"/>
    <row r="402" spans="1:9" s="12" customFormat="1" ht="20.100000000000001" customHeight="1" outlineLevel="1">
      <c r="A402" s="6"/>
      <c r="B402" s="7"/>
      <c r="C402" s="7"/>
      <c r="D402" s="7"/>
      <c r="E402" s="8"/>
      <c r="F402" s="8"/>
      <c r="G402" s="15"/>
      <c r="H402" s="14"/>
      <c r="I402" s="1"/>
    </row>
    <row r="403" spans="1:9" s="12" customFormat="1" ht="50.1" customHeight="1" outlineLevel="1">
      <c r="A403" s="6"/>
      <c r="B403" s="7"/>
      <c r="C403" s="7"/>
      <c r="D403" s="7"/>
      <c r="E403" s="8"/>
      <c r="F403" s="8"/>
      <c r="G403" s="15"/>
      <c r="H403" s="14"/>
      <c r="I403" s="1"/>
    </row>
    <row r="404" spans="1:9" s="12" customFormat="1" ht="50.1" customHeight="1" outlineLevel="1">
      <c r="A404" s="6"/>
      <c r="B404" s="7"/>
      <c r="C404" s="7"/>
      <c r="D404" s="7"/>
      <c r="E404" s="8"/>
      <c r="F404" s="8"/>
      <c r="G404" s="15"/>
      <c r="H404" s="14"/>
      <c r="I404" s="1"/>
    </row>
    <row r="405" spans="1:9" s="12" customFormat="1" ht="50.1" customHeight="1" outlineLevel="1">
      <c r="A405" s="6"/>
      <c r="B405" s="7"/>
      <c r="C405" s="7"/>
      <c r="D405" s="7"/>
      <c r="E405" s="8"/>
      <c r="F405" s="8"/>
      <c r="G405" s="15"/>
      <c r="H405" s="14"/>
      <c r="I405" s="1"/>
    </row>
    <row r="406" spans="1:9" s="12" customFormat="1" ht="20.100000000000001" customHeight="1" outlineLevel="1">
      <c r="A406" s="6"/>
      <c r="B406" s="7"/>
      <c r="C406" s="7"/>
      <c r="D406" s="7"/>
      <c r="E406" s="8"/>
      <c r="F406" s="8"/>
      <c r="G406" s="15"/>
      <c r="H406" s="14"/>
      <c r="I406" s="1"/>
    </row>
    <row r="407" spans="1:9" s="12" customFormat="1" ht="20.100000000000001" customHeight="1" outlineLevel="1">
      <c r="A407" s="6"/>
      <c r="B407" s="7"/>
      <c r="C407" s="7"/>
      <c r="D407" s="7"/>
      <c r="E407" s="8"/>
      <c r="F407" s="8"/>
      <c r="G407" s="15"/>
      <c r="H407" s="14"/>
      <c r="I407" s="1"/>
    </row>
    <row r="408" spans="1:9" s="12" customFormat="1" ht="20.100000000000001" customHeight="1" outlineLevel="1">
      <c r="A408" s="6"/>
      <c r="B408" s="7"/>
      <c r="C408" s="7"/>
      <c r="D408" s="7"/>
      <c r="E408" s="8"/>
      <c r="F408" s="8"/>
      <c r="G408" s="15"/>
      <c r="H408" s="14"/>
      <c r="I408" s="1"/>
    </row>
    <row r="409" spans="1:9" s="12" customFormat="1" ht="20.100000000000001" customHeight="1" outlineLevel="1">
      <c r="A409" s="6"/>
      <c r="B409" s="7"/>
      <c r="C409" s="7"/>
      <c r="D409" s="7"/>
      <c r="E409" s="8"/>
      <c r="F409" s="8"/>
      <c r="G409" s="15"/>
      <c r="H409" s="14"/>
      <c r="I409" s="1"/>
    </row>
    <row r="410" spans="1:9" s="12" customFormat="1" ht="20.100000000000001" customHeight="1" outlineLevel="1">
      <c r="A410" s="6"/>
      <c r="B410" s="7"/>
      <c r="C410" s="7"/>
      <c r="D410" s="7"/>
      <c r="E410" s="8"/>
      <c r="F410" s="8"/>
      <c r="G410" s="15"/>
      <c r="H410" s="14"/>
      <c r="I410" s="1"/>
    </row>
    <row r="411" spans="1:9" s="12" customFormat="1" ht="20.100000000000001" customHeight="1" outlineLevel="1">
      <c r="A411" s="6"/>
      <c r="B411" s="7"/>
      <c r="C411" s="7"/>
      <c r="D411" s="7"/>
      <c r="E411" s="8"/>
      <c r="F411" s="8"/>
      <c r="G411" s="15"/>
      <c r="H411" s="14"/>
      <c r="I411" s="1"/>
    </row>
    <row r="412" spans="1:9" s="12" customFormat="1" ht="20.100000000000001" customHeight="1" outlineLevel="1">
      <c r="A412" s="6"/>
      <c r="B412" s="7"/>
      <c r="C412" s="7"/>
      <c r="D412" s="7"/>
      <c r="E412" s="8"/>
      <c r="F412" s="8"/>
      <c r="G412" s="15"/>
      <c r="H412" s="14"/>
      <c r="I412" s="1"/>
    </row>
    <row r="413" spans="1:9" s="12" customFormat="1" ht="20.100000000000001" customHeight="1" outlineLevel="1">
      <c r="A413" s="6"/>
      <c r="B413" s="7"/>
      <c r="C413" s="7"/>
      <c r="D413" s="7"/>
      <c r="E413" s="8"/>
      <c r="F413" s="8"/>
      <c r="G413" s="15"/>
      <c r="H413" s="14"/>
      <c r="I413" s="1"/>
    </row>
    <row r="414" spans="1:9" s="12" customFormat="1" ht="20.100000000000001" customHeight="1" outlineLevel="1">
      <c r="A414" s="6"/>
      <c r="B414" s="7"/>
      <c r="C414" s="7"/>
      <c r="D414" s="7"/>
      <c r="E414" s="8"/>
      <c r="F414" s="8"/>
      <c r="G414" s="15"/>
      <c r="H414" s="14"/>
      <c r="I414" s="1"/>
    </row>
    <row r="415" spans="1:9" s="12" customFormat="1" ht="20.100000000000001" customHeight="1" outlineLevel="1">
      <c r="A415" s="6"/>
      <c r="B415" s="7"/>
      <c r="C415" s="7"/>
      <c r="D415" s="7"/>
      <c r="E415" s="8"/>
      <c r="F415" s="8"/>
      <c r="G415" s="15"/>
      <c r="H415" s="14"/>
      <c r="I415" s="1"/>
    </row>
    <row r="416" spans="1:9" s="12" customFormat="1" ht="20.100000000000001" customHeight="1" outlineLevel="1">
      <c r="A416" s="6"/>
      <c r="B416" s="7"/>
      <c r="C416" s="7"/>
      <c r="D416" s="7"/>
      <c r="E416" s="8"/>
      <c r="F416" s="8"/>
      <c r="G416" s="15"/>
      <c r="H416" s="14"/>
      <c r="I416" s="1"/>
    </row>
    <row r="417" spans="1:9" s="12" customFormat="1" ht="20.100000000000001" customHeight="1" outlineLevel="1">
      <c r="A417" s="6"/>
      <c r="B417" s="7"/>
      <c r="C417" s="7"/>
      <c r="D417" s="7"/>
      <c r="E417" s="8"/>
      <c r="F417" s="8"/>
      <c r="G417" s="15"/>
      <c r="H417" s="14"/>
      <c r="I417" s="1"/>
    </row>
    <row r="418" spans="1:9" s="12" customFormat="1" ht="20.100000000000001" customHeight="1" outlineLevel="1">
      <c r="A418" s="6"/>
      <c r="B418" s="7"/>
      <c r="C418" s="7"/>
      <c r="D418" s="7"/>
      <c r="E418" s="8"/>
      <c r="F418" s="8"/>
      <c r="G418" s="15"/>
      <c r="H418" s="14"/>
      <c r="I418" s="1"/>
    </row>
    <row r="419" spans="1:9" s="12" customFormat="1" ht="20.100000000000001" customHeight="1" outlineLevel="1">
      <c r="A419" s="6"/>
      <c r="B419" s="7"/>
      <c r="C419" s="7"/>
      <c r="D419" s="7"/>
      <c r="E419" s="8"/>
      <c r="F419" s="8"/>
      <c r="G419" s="15"/>
      <c r="H419" s="14"/>
      <c r="I419" s="1"/>
    </row>
    <row r="420" spans="1:9" s="12" customFormat="1" ht="20.100000000000001" customHeight="1" outlineLevel="1">
      <c r="A420" s="6"/>
      <c r="B420" s="7"/>
      <c r="C420" s="7"/>
      <c r="D420" s="7"/>
      <c r="E420" s="8"/>
      <c r="F420" s="8"/>
      <c r="G420" s="15"/>
      <c r="H420" s="14"/>
      <c r="I420" s="1"/>
    </row>
    <row r="421" spans="1:9" s="12" customFormat="1" ht="20.100000000000001" customHeight="1" outlineLevel="1">
      <c r="A421" s="6"/>
      <c r="B421" s="7"/>
      <c r="C421" s="7"/>
      <c r="D421" s="7"/>
      <c r="E421" s="8"/>
      <c r="F421" s="8"/>
      <c r="G421" s="15"/>
      <c r="H421" s="14"/>
      <c r="I421" s="1"/>
    </row>
    <row r="422" spans="1:9" s="12" customFormat="1" ht="20.100000000000001" customHeight="1" outlineLevel="1">
      <c r="A422" s="6"/>
      <c r="B422" s="7"/>
      <c r="C422" s="7"/>
      <c r="D422" s="7"/>
      <c r="E422" s="8"/>
      <c r="F422" s="8"/>
      <c r="G422" s="15"/>
      <c r="H422" s="14"/>
      <c r="I422" s="1"/>
    </row>
    <row r="423" spans="1:9" s="12" customFormat="1" ht="20.100000000000001" customHeight="1" outlineLevel="1">
      <c r="A423" s="6"/>
      <c r="B423" s="7"/>
      <c r="C423" s="7"/>
      <c r="D423" s="7"/>
      <c r="E423" s="8"/>
      <c r="F423" s="8"/>
      <c r="G423" s="15"/>
      <c r="H423" s="14"/>
      <c r="I423" s="1"/>
    </row>
    <row r="424" spans="1:9" s="12" customFormat="1" ht="20.100000000000001" customHeight="1" outlineLevel="1">
      <c r="A424" s="6"/>
      <c r="B424" s="7"/>
      <c r="C424" s="7"/>
      <c r="D424" s="7"/>
      <c r="E424" s="8"/>
      <c r="F424" s="8"/>
      <c r="G424" s="15"/>
      <c r="H424" s="14"/>
      <c r="I424" s="1"/>
    </row>
    <row r="425" spans="1:9" s="12" customFormat="1" ht="20.100000000000001" customHeight="1" outlineLevel="1">
      <c r="A425" s="6"/>
      <c r="B425" s="7"/>
      <c r="C425" s="7"/>
      <c r="D425" s="7"/>
      <c r="E425" s="8"/>
      <c r="F425" s="8"/>
      <c r="G425" s="15"/>
      <c r="H425" s="14"/>
      <c r="I425" s="1"/>
    </row>
    <row r="426" spans="1:9" s="12" customFormat="1" ht="20.100000000000001" customHeight="1" outlineLevel="1">
      <c r="A426" s="6"/>
      <c r="B426" s="7"/>
      <c r="C426" s="7"/>
      <c r="D426" s="7"/>
      <c r="E426" s="8"/>
      <c r="F426" s="8"/>
      <c r="G426" s="15"/>
      <c r="H426" s="14"/>
      <c r="I426" s="1"/>
    </row>
    <row r="427" spans="1:9" s="12" customFormat="1" ht="20.100000000000001" customHeight="1" outlineLevel="1">
      <c r="A427" s="6"/>
      <c r="B427" s="7"/>
      <c r="C427" s="7"/>
      <c r="D427" s="7"/>
      <c r="E427" s="8"/>
      <c r="F427" s="8"/>
      <c r="G427" s="15"/>
      <c r="H427" s="14"/>
      <c r="I427" s="1"/>
    </row>
    <row r="428" spans="1:9" s="12" customFormat="1" ht="20.100000000000001" customHeight="1" outlineLevel="1">
      <c r="A428" s="6"/>
      <c r="B428" s="7"/>
      <c r="C428" s="7"/>
      <c r="D428" s="7"/>
      <c r="E428" s="8"/>
      <c r="F428" s="8"/>
      <c r="G428" s="15"/>
      <c r="H428" s="14"/>
      <c r="I428" s="1"/>
    </row>
    <row r="429" spans="1:9" s="12" customFormat="1" ht="20.100000000000001" customHeight="1" outlineLevel="1">
      <c r="A429" s="6"/>
      <c r="B429" s="7"/>
      <c r="C429" s="7"/>
      <c r="D429" s="7"/>
      <c r="E429" s="8"/>
      <c r="F429" s="8"/>
      <c r="G429" s="15"/>
      <c r="H429" s="14"/>
      <c r="I429" s="1"/>
    </row>
    <row r="430" spans="1:9" s="12" customFormat="1" ht="20.100000000000001" customHeight="1" outlineLevel="1">
      <c r="A430" s="6"/>
      <c r="B430" s="7"/>
      <c r="C430" s="7"/>
      <c r="D430" s="7"/>
      <c r="E430" s="8"/>
      <c r="F430" s="8"/>
      <c r="G430" s="15"/>
      <c r="H430" s="14"/>
      <c r="I430" s="1"/>
    </row>
    <row r="431" spans="1:9" s="12" customFormat="1" ht="20.100000000000001" customHeight="1" outlineLevel="1">
      <c r="A431" s="6"/>
      <c r="B431" s="7"/>
      <c r="C431" s="7"/>
      <c r="D431" s="7"/>
      <c r="E431" s="8"/>
      <c r="F431" s="8"/>
      <c r="G431" s="15"/>
      <c r="H431" s="14"/>
      <c r="I431" s="1"/>
    </row>
    <row r="432" spans="1:9" s="12" customFormat="1" ht="20.100000000000001" customHeight="1" outlineLevel="1">
      <c r="A432" s="6"/>
      <c r="B432" s="7"/>
      <c r="C432" s="7"/>
      <c r="D432" s="7"/>
      <c r="E432" s="8"/>
      <c r="F432" s="8"/>
      <c r="G432" s="15"/>
      <c r="H432" s="14"/>
      <c r="I432" s="1"/>
    </row>
    <row r="433" spans="1:9" s="12" customFormat="1" ht="20.100000000000001" customHeight="1" outlineLevel="1">
      <c r="A433" s="6"/>
      <c r="B433" s="7"/>
      <c r="C433" s="7"/>
      <c r="D433" s="7"/>
      <c r="E433" s="8"/>
      <c r="F433" s="8"/>
      <c r="G433" s="15"/>
      <c r="H433" s="14"/>
      <c r="I433" s="1"/>
    </row>
    <row r="434" spans="1:9" s="12" customFormat="1" ht="20.100000000000001" customHeight="1" outlineLevel="1">
      <c r="A434" s="6"/>
      <c r="B434" s="7"/>
      <c r="C434" s="7"/>
      <c r="D434" s="7"/>
      <c r="E434" s="8"/>
      <c r="F434" s="8"/>
      <c r="G434" s="15"/>
      <c r="H434" s="14"/>
      <c r="I434" s="1"/>
    </row>
    <row r="435" spans="1:9" s="12" customFormat="1" ht="20.100000000000001" customHeight="1" outlineLevel="1">
      <c r="A435" s="6"/>
      <c r="B435" s="7"/>
      <c r="C435" s="7"/>
      <c r="D435" s="7"/>
      <c r="E435" s="8"/>
      <c r="F435" s="8"/>
      <c r="G435" s="15"/>
      <c r="H435" s="14"/>
      <c r="I435" s="1"/>
    </row>
    <row r="436" spans="1:9" s="12" customFormat="1" ht="20.100000000000001" customHeight="1" outlineLevel="1">
      <c r="A436" s="6"/>
      <c r="B436" s="7"/>
      <c r="C436" s="7"/>
      <c r="D436" s="7"/>
      <c r="E436" s="8"/>
      <c r="F436" s="8"/>
      <c r="G436" s="15"/>
      <c r="H436" s="14"/>
      <c r="I436" s="1"/>
    </row>
    <row r="437" spans="1:9" s="12" customFormat="1" ht="20.100000000000001" customHeight="1" outlineLevel="1">
      <c r="A437" s="6"/>
      <c r="B437" s="7"/>
      <c r="C437" s="7"/>
      <c r="D437" s="7"/>
      <c r="E437" s="8"/>
      <c r="F437" s="8"/>
      <c r="G437" s="15"/>
      <c r="H437" s="14"/>
      <c r="I437" s="1"/>
    </row>
    <row r="438" spans="1:9" s="12" customFormat="1" ht="20.100000000000001" customHeight="1" outlineLevel="1">
      <c r="A438" s="6"/>
      <c r="B438" s="7"/>
      <c r="C438" s="7"/>
      <c r="D438" s="7"/>
      <c r="E438" s="8"/>
      <c r="F438" s="8"/>
      <c r="G438" s="15"/>
      <c r="H438" s="14"/>
      <c r="I438" s="1"/>
    </row>
    <row r="439" spans="1:9" s="12" customFormat="1" ht="20.100000000000001" customHeight="1" outlineLevel="1">
      <c r="A439" s="6"/>
      <c r="B439" s="7"/>
      <c r="C439" s="7"/>
      <c r="D439" s="7"/>
      <c r="E439" s="8"/>
      <c r="F439" s="8"/>
      <c r="G439" s="15"/>
      <c r="H439" s="14"/>
      <c r="I439" s="1"/>
    </row>
    <row r="440" spans="1:9" s="12" customFormat="1" ht="20.100000000000001" customHeight="1" outlineLevel="1">
      <c r="A440" s="6"/>
      <c r="B440" s="7"/>
      <c r="C440" s="7"/>
      <c r="D440" s="7"/>
      <c r="E440" s="8"/>
      <c r="F440" s="8"/>
      <c r="G440" s="15"/>
      <c r="H440" s="14"/>
      <c r="I440" s="1"/>
    </row>
    <row r="441" spans="1:9" ht="20.100000000000001" customHeight="1" outlineLevel="1"/>
    <row r="442" spans="1:9" outlineLevel="1"/>
    <row r="443" spans="1:9" s="12" customFormat="1" ht="20.100000000000001" customHeight="1" outlineLevel="1">
      <c r="A443" s="6"/>
      <c r="B443" s="7"/>
      <c r="C443" s="7"/>
      <c r="D443" s="7"/>
      <c r="E443" s="8"/>
      <c r="F443" s="8"/>
      <c r="G443" s="15"/>
      <c r="H443" s="14"/>
      <c r="I443" s="1"/>
    </row>
    <row r="444" spans="1:9" s="12" customFormat="1" ht="20.100000000000001" customHeight="1" outlineLevel="1">
      <c r="A444" s="6"/>
      <c r="B444" s="7"/>
      <c r="C444" s="7"/>
      <c r="D444" s="7"/>
      <c r="E444" s="8"/>
      <c r="F444" s="8"/>
      <c r="G444" s="15"/>
      <c r="H444" s="14"/>
      <c r="I444" s="1"/>
    </row>
    <row r="445" spans="1:9" s="12" customFormat="1" ht="20.100000000000001" customHeight="1" outlineLevel="1">
      <c r="A445" s="6"/>
      <c r="B445" s="7"/>
      <c r="C445" s="7"/>
      <c r="D445" s="7"/>
      <c r="E445" s="8"/>
      <c r="F445" s="8"/>
      <c r="G445" s="15"/>
      <c r="H445" s="14"/>
      <c r="I445" s="1"/>
    </row>
    <row r="446" spans="1:9" s="12" customFormat="1" ht="20.100000000000001" customHeight="1" outlineLevel="1">
      <c r="A446" s="6"/>
      <c r="B446" s="7"/>
      <c r="C446" s="7"/>
      <c r="D446" s="7"/>
      <c r="E446" s="8"/>
      <c r="F446" s="8"/>
      <c r="G446" s="15"/>
      <c r="H446" s="14"/>
      <c r="I446" s="1"/>
    </row>
    <row r="447" spans="1:9" s="12" customFormat="1" ht="20.100000000000001" customHeight="1" outlineLevel="1">
      <c r="A447" s="6"/>
      <c r="B447" s="7"/>
      <c r="C447" s="7"/>
      <c r="D447" s="7"/>
      <c r="E447" s="8"/>
      <c r="F447" s="8"/>
      <c r="G447" s="15"/>
      <c r="H447" s="14"/>
      <c r="I447" s="1"/>
    </row>
    <row r="448" spans="1:9" s="12" customFormat="1" ht="20.100000000000001" customHeight="1" outlineLevel="1">
      <c r="A448" s="6"/>
      <c r="B448" s="7"/>
      <c r="C448" s="7"/>
      <c r="D448" s="7"/>
      <c r="E448" s="8"/>
      <c r="F448" s="8"/>
      <c r="G448" s="15"/>
      <c r="H448" s="14"/>
      <c r="I448" s="1"/>
    </row>
    <row r="449" spans="1:9" s="12" customFormat="1" ht="20.100000000000001" customHeight="1" outlineLevel="1">
      <c r="A449" s="6"/>
      <c r="B449" s="7"/>
      <c r="C449" s="7"/>
      <c r="D449" s="7"/>
      <c r="E449" s="8"/>
      <c r="F449" s="8"/>
      <c r="G449" s="15"/>
      <c r="H449" s="14"/>
      <c r="I449" s="1"/>
    </row>
    <row r="450" spans="1:9" s="12" customFormat="1" ht="20.100000000000001" customHeight="1" outlineLevel="1">
      <c r="A450" s="6"/>
      <c r="B450" s="7"/>
      <c r="C450" s="7"/>
      <c r="D450" s="7"/>
      <c r="E450" s="8"/>
      <c r="F450" s="8"/>
      <c r="G450" s="15"/>
      <c r="H450" s="14"/>
      <c r="I450" s="1"/>
    </row>
    <row r="451" spans="1:9" s="12" customFormat="1" ht="20.100000000000001" customHeight="1" outlineLevel="1">
      <c r="A451" s="6"/>
      <c r="B451" s="7"/>
      <c r="C451" s="7"/>
      <c r="D451" s="7"/>
      <c r="E451" s="8"/>
      <c r="F451" s="8"/>
      <c r="G451" s="15"/>
      <c r="H451" s="14"/>
      <c r="I451" s="1"/>
    </row>
    <row r="452" spans="1:9" s="12" customFormat="1" ht="20.100000000000001" customHeight="1" outlineLevel="1">
      <c r="A452" s="6"/>
      <c r="B452" s="7"/>
      <c r="C452" s="7"/>
      <c r="D452" s="7"/>
      <c r="E452" s="8"/>
      <c r="F452" s="8"/>
      <c r="G452" s="15"/>
      <c r="H452" s="14"/>
      <c r="I452" s="1"/>
    </row>
    <row r="453" spans="1:9" s="12" customFormat="1" ht="20.100000000000001" customHeight="1" outlineLevel="1">
      <c r="A453" s="6"/>
      <c r="B453" s="7"/>
      <c r="C453" s="7"/>
      <c r="D453" s="7"/>
      <c r="E453" s="8"/>
      <c r="F453" s="8"/>
      <c r="G453" s="15"/>
      <c r="H453" s="14"/>
      <c r="I453" s="1"/>
    </row>
    <row r="454" spans="1:9" s="12" customFormat="1" ht="20.100000000000001" customHeight="1" outlineLevel="1">
      <c r="A454" s="6"/>
      <c r="B454" s="7"/>
      <c r="C454" s="7"/>
      <c r="D454" s="7"/>
      <c r="E454" s="8"/>
      <c r="F454" s="8"/>
      <c r="G454" s="15"/>
      <c r="H454" s="14"/>
      <c r="I454" s="1"/>
    </row>
    <row r="455" spans="1:9" s="12" customFormat="1" ht="20.100000000000001" customHeight="1" outlineLevel="1">
      <c r="A455" s="6"/>
      <c r="B455" s="7"/>
      <c r="C455" s="7"/>
      <c r="D455" s="7"/>
      <c r="E455" s="8"/>
      <c r="F455" s="8"/>
      <c r="G455" s="15"/>
      <c r="H455" s="14"/>
      <c r="I455" s="1"/>
    </row>
    <row r="456" spans="1:9" s="12" customFormat="1" ht="20.100000000000001" customHeight="1" outlineLevel="1">
      <c r="A456" s="6"/>
      <c r="B456" s="7"/>
      <c r="C456" s="7"/>
      <c r="D456" s="7"/>
      <c r="E456" s="8"/>
      <c r="F456" s="8"/>
      <c r="G456" s="15"/>
      <c r="H456" s="14"/>
      <c r="I456" s="1"/>
    </row>
    <row r="457" spans="1:9" s="12" customFormat="1" ht="20.100000000000001" customHeight="1" outlineLevel="1">
      <c r="A457" s="6"/>
      <c r="B457" s="7"/>
      <c r="C457" s="7"/>
      <c r="D457" s="7"/>
      <c r="E457" s="8"/>
      <c r="F457" s="8"/>
      <c r="G457" s="15"/>
      <c r="H457" s="14"/>
      <c r="I457" s="1"/>
    </row>
    <row r="458" spans="1:9" s="12" customFormat="1" ht="20.100000000000001" customHeight="1" outlineLevel="1">
      <c r="A458" s="6"/>
      <c r="B458" s="7"/>
      <c r="C458" s="7"/>
      <c r="D458" s="7"/>
      <c r="E458" s="8"/>
      <c r="F458" s="8"/>
      <c r="G458" s="15"/>
      <c r="H458" s="14"/>
      <c r="I458" s="1"/>
    </row>
    <row r="459" spans="1:9" s="12" customFormat="1" ht="20.100000000000001" customHeight="1" outlineLevel="1">
      <c r="A459" s="6"/>
      <c r="B459" s="7"/>
      <c r="C459" s="7"/>
      <c r="D459" s="7"/>
      <c r="E459" s="8"/>
      <c r="F459" s="8"/>
      <c r="G459" s="15"/>
      <c r="H459" s="14"/>
      <c r="I459" s="1"/>
    </row>
    <row r="460" spans="1:9" s="12" customFormat="1" ht="20.100000000000001" customHeight="1" outlineLevel="1">
      <c r="A460" s="6"/>
      <c r="B460" s="7"/>
      <c r="C460" s="7"/>
      <c r="D460" s="7"/>
      <c r="E460" s="8"/>
      <c r="F460" s="8"/>
      <c r="G460" s="15"/>
      <c r="H460" s="14"/>
      <c r="I460" s="1"/>
    </row>
    <row r="461" spans="1:9" s="12" customFormat="1" ht="20.100000000000001" customHeight="1" outlineLevel="1">
      <c r="A461" s="6"/>
      <c r="B461" s="7"/>
      <c r="C461" s="7"/>
      <c r="D461" s="7"/>
      <c r="E461" s="8"/>
      <c r="F461" s="8"/>
      <c r="G461" s="15"/>
      <c r="H461" s="14"/>
      <c r="I461" s="1"/>
    </row>
    <row r="462" spans="1:9" s="12" customFormat="1" ht="20.100000000000001" customHeight="1" outlineLevel="1">
      <c r="A462" s="6"/>
      <c r="B462" s="7"/>
      <c r="C462" s="7"/>
      <c r="D462" s="7"/>
      <c r="E462" s="8"/>
      <c r="F462" s="8"/>
      <c r="G462" s="15"/>
      <c r="H462" s="14"/>
      <c r="I462" s="1"/>
    </row>
    <row r="463" spans="1:9" ht="20.100000000000001" customHeight="1" outlineLevel="1"/>
    <row r="464" spans="1:9" s="12" customFormat="1" ht="20.100000000000001" customHeight="1" outlineLevel="1">
      <c r="A464" s="6"/>
      <c r="B464" s="7"/>
      <c r="C464" s="7"/>
      <c r="D464" s="7"/>
      <c r="E464" s="8"/>
      <c r="F464" s="8"/>
      <c r="G464" s="15"/>
      <c r="H464" s="14"/>
      <c r="I464" s="1"/>
    </row>
    <row r="465" spans="1:9" s="12" customFormat="1" ht="20.100000000000001" customHeight="1" outlineLevel="1">
      <c r="A465" s="6"/>
      <c r="B465" s="7"/>
      <c r="C465" s="7"/>
      <c r="D465" s="7"/>
      <c r="E465" s="8"/>
      <c r="F465" s="8"/>
      <c r="G465" s="15"/>
      <c r="H465" s="14"/>
      <c r="I465" s="1"/>
    </row>
    <row r="466" spans="1:9" s="12" customFormat="1" ht="20.100000000000001" customHeight="1" outlineLevel="1">
      <c r="A466" s="6"/>
      <c r="B466" s="7"/>
      <c r="C466" s="7"/>
      <c r="D466" s="7"/>
      <c r="E466" s="8"/>
      <c r="F466" s="8"/>
      <c r="G466" s="15"/>
      <c r="H466" s="14"/>
      <c r="I466" s="1"/>
    </row>
    <row r="467" spans="1:9" s="12" customFormat="1" ht="20.100000000000001" customHeight="1" outlineLevel="1">
      <c r="A467" s="6"/>
      <c r="B467" s="7"/>
      <c r="C467" s="7"/>
      <c r="D467" s="7"/>
      <c r="E467" s="8"/>
      <c r="F467" s="8"/>
      <c r="G467" s="15"/>
      <c r="H467" s="14"/>
      <c r="I467" s="1"/>
    </row>
    <row r="468" spans="1:9" s="12" customFormat="1" ht="20.100000000000001" customHeight="1" outlineLevel="1">
      <c r="A468" s="6"/>
      <c r="B468" s="7"/>
      <c r="C468" s="7"/>
      <c r="D468" s="7"/>
      <c r="E468" s="8"/>
      <c r="F468" s="8"/>
      <c r="G468" s="15"/>
      <c r="H468" s="14"/>
      <c r="I468" s="1"/>
    </row>
    <row r="469" spans="1:9" s="12" customFormat="1" ht="20.100000000000001" customHeight="1" outlineLevel="1">
      <c r="A469" s="6"/>
      <c r="B469" s="7"/>
      <c r="C469" s="7"/>
      <c r="D469" s="7"/>
      <c r="E469" s="8"/>
      <c r="F469" s="8"/>
      <c r="G469" s="15"/>
      <c r="H469" s="14"/>
      <c r="I469" s="1"/>
    </row>
    <row r="470" spans="1:9" s="12" customFormat="1" ht="20.100000000000001" customHeight="1" outlineLevel="1">
      <c r="A470" s="6"/>
      <c r="B470" s="7"/>
      <c r="C470" s="7"/>
      <c r="D470" s="7"/>
      <c r="E470" s="8"/>
      <c r="F470" s="8"/>
      <c r="G470" s="15"/>
      <c r="H470" s="14"/>
      <c r="I470" s="1"/>
    </row>
    <row r="471" spans="1:9" s="12" customFormat="1" ht="20.100000000000001" customHeight="1" outlineLevel="1">
      <c r="A471" s="6"/>
      <c r="B471" s="7"/>
      <c r="C471" s="7"/>
      <c r="D471" s="7"/>
      <c r="E471" s="8"/>
      <c r="F471" s="8"/>
      <c r="G471" s="15"/>
      <c r="H471" s="14"/>
      <c r="I471" s="1"/>
    </row>
    <row r="472" spans="1:9" s="12" customFormat="1" ht="20.100000000000001" customHeight="1" outlineLevel="1">
      <c r="A472" s="6"/>
      <c r="B472" s="7"/>
      <c r="C472" s="7"/>
      <c r="D472" s="7"/>
      <c r="E472" s="8"/>
      <c r="F472" s="8"/>
      <c r="G472" s="15"/>
      <c r="H472" s="14"/>
      <c r="I472" s="1"/>
    </row>
    <row r="473" spans="1:9" s="12" customFormat="1" ht="20.100000000000001" customHeight="1" outlineLevel="1">
      <c r="A473" s="6"/>
      <c r="B473" s="7"/>
      <c r="C473" s="7"/>
      <c r="D473" s="7"/>
      <c r="E473" s="8"/>
      <c r="F473" s="8"/>
      <c r="G473" s="15"/>
      <c r="H473" s="14"/>
      <c r="I473" s="1"/>
    </row>
    <row r="474" spans="1:9" s="12" customFormat="1" ht="20.100000000000001" customHeight="1" outlineLevel="1">
      <c r="A474" s="6"/>
      <c r="B474" s="7"/>
      <c r="C474" s="7"/>
      <c r="D474" s="7"/>
      <c r="E474" s="8"/>
      <c r="F474" s="8"/>
      <c r="G474" s="15"/>
      <c r="H474" s="14"/>
      <c r="I474" s="1"/>
    </row>
    <row r="475" spans="1:9" s="12" customFormat="1" ht="20.100000000000001" customHeight="1">
      <c r="A475" s="6"/>
      <c r="B475" s="7"/>
      <c r="C475" s="7"/>
      <c r="D475" s="7"/>
      <c r="E475" s="8"/>
      <c r="F475" s="8"/>
      <c r="G475" s="15"/>
      <c r="H475" s="14"/>
      <c r="I475" s="1"/>
    </row>
    <row r="476" spans="1:9" s="12" customFormat="1" ht="20.100000000000001" customHeight="1">
      <c r="A476" s="6"/>
      <c r="B476" s="7"/>
      <c r="C476" s="7"/>
      <c r="D476" s="7"/>
      <c r="E476" s="8"/>
      <c r="F476" s="8"/>
      <c r="G476" s="15"/>
      <c r="H476" s="14"/>
      <c r="I476" s="1"/>
    </row>
    <row r="477" spans="1:9" s="12" customFormat="1" ht="20.100000000000001" customHeight="1" outlineLevel="1">
      <c r="A477" s="6"/>
      <c r="B477" s="7"/>
      <c r="C477" s="7"/>
      <c r="D477" s="7"/>
      <c r="E477" s="8"/>
      <c r="F477" s="8"/>
      <c r="G477" s="15"/>
      <c r="H477" s="14"/>
      <c r="I477" s="1"/>
    </row>
    <row r="478" spans="1:9" s="12" customFormat="1" ht="20.100000000000001" customHeight="1" outlineLevel="1">
      <c r="A478" s="6"/>
      <c r="B478" s="7"/>
      <c r="C478" s="7"/>
      <c r="D478" s="7"/>
      <c r="E478" s="8"/>
      <c r="F478" s="8"/>
      <c r="G478" s="15"/>
      <c r="H478" s="14"/>
      <c r="I478" s="1"/>
    </row>
    <row r="479" spans="1:9" s="12" customFormat="1" ht="20.100000000000001" customHeight="1" outlineLevel="1">
      <c r="A479" s="6"/>
      <c r="B479" s="7"/>
      <c r="C479" s="7"/>
      <c r="D479" s="7"/>
      <c r="E479" s="8"/>
      <c r="F479" s="8"/>
      <c r="G479" s="15"/>
      <c r="H479" s="14"/>
      <c r="I479" s="1"/>
    </row>
    <row r="480" spans="1:9" s="12" customFormat="1" ht="20.100000000000001" customHeight="1">
      <c r="A480" s="6"/>
      <c r="B480" s="7"/>
      <c r="C480" s="7"/>
      <c r="D480" s="7"/>
      <c r="E480" s="8"/>
      <c r="F480" s="8"/>
      <c r="G480" s="15"/>
      <c r="H480" s="14"/>
      <c r="I480" s="1"/>
    </row>
    <row r="481" spans="1:9" s="12" customFormat="1" ht="20.100000000000001" customHeight="1">
      <c r="A481" s="6"/>
      <c r="B481" s="7"/>
      <c r="C481" s="7"/>
      <c r="D481" s="7"/>
      <c r="E481" s="8"/>
      <c r="F481" s="8"/>
      <c r="G481" s="15"/>
      <c r="H481" s="14"/>
      <c r="I481" s="1"/>
    </row>
    <row r="482" spans="1:9" s="12" customFormat="1" ht="20.100000000000001" customHeight="1" outlineLevel="1">
      <c r="A482" s="6"/>
      <c r="B482" s="7"/>
      <c r="C482" s="7"/>
      <c r="D482" s="7"/>
      <c r="E482" s="8"/>
      <c r="F482" s="8"/>
      <c r="G482" s="15"/>
      <c r="H482" s="14"/>
      <c r="I482" s="1"/>
    </row>
    <row r="483" spans="1:9" s="12" customFormat="1" ht="20.100000000000001" customHeight="1" outlineLevel="1">
      <c r="A483" s="6"/>
      <c r="B483" s="7"/>
      <c r="C483" s="7"/>
      <c r="D483" s="7"/>
      <c r="E483" s="8"/>
      <c r="F483" s="8"/>
      <c r="G483" s="15"/>
      <c r="H483" s="14"/>
      <c r="I483" s="1"/>
    </row>
    <row r="484" spans="1:9" s="12" customFormat="1" ht="20.100000000000001" customHeight="1" outlineLevel="1">
      <c r="A484" s="6"/>
      <c r="B484" s="7"/>
      <c r="C484" s="7"/>
      <c r="D484" s="7"/>
      <c r="E484" s="8"/>
      <c r="F484" s="8"/>
      <c r="G484" s="15"/>
      <c r="H484" s="14"/>
      <c r="I484" s="1"/>
    </row>
    <row r="485" spans="1:9" s="12" customFormat="1" ht="20.100000000000001" customHeight="1" outlineLevel="1">
      <c r="A485" s="6"/>
      <c r="B485" s="7"/>
      <c r="C485" s="7"/>
      <c r="D485" s="7"/>
      <c r="E485" s="8"/>
      <c r="F485" s="8"/>
      <c r="G485" s="15"/>
      <c r="H485" s="14"/>
      <c r="I485" s="1"/>
    </row>
    <row r="486" spans="1:9" s="12" customFormat="1" ht="20.100000000000001" customHeight="1" outlineLevel="1">
      <c r="A486" s="6"/>
      <c r="B486" s="7"/>
      <c r="C486" s="7"/>
      <c r="D486" s="7"/>
      <c r="E486" s="8"/>
      <c r="F486" s="8"/>
      <c r="G486" s="15"/>
      <c r="H486" s="14"/>
      <c r="I486" s="1"/>
    </row>
    <row r="487" spans="1:9" ht="20.100000000000001" customHeight="1" outlineLevel="1"/>
    <row r="488" spans="1:9" ht="20.100000000000001" customHeight="1" outlineLevel="1"/>
    <row r="489" spans="1:9" ht="20.100000000000001" customHeight="1" outlineLevel="1"/>
    <row r="490" spans="1:9" ht="20.100000000000001" customHeight="1" outlineLevel="1"/>
    <row r="491" spans="1:9" ht="20.100000000000001" customHeight="1" outlineLevel="1"/>
    <row r="492" spans="1:9" ht="20.100000000000001" customHeight="1" outlineLevel="1"/>
    <row r="493" spans="1:9" ht="20.100000000000001" customHeight="1" outlineLevel="1"/>
    <row r="494" spans="1:9" ht="20.100000000000001" customHeight="1" outlineLevel="1"/>
    <row r="495" spans="1:9" ht="20.100000000000001" customHeight="1" outlineLevel="1"/>
    <row r="496" spans="1:9" ht="20.100000000000001" customHeight="1" outlineLevel="1"/>
    <row r="497" spans="1:9" s="12" customFormat="1" ht="20.100000000000001" customHeight="1" outlineLevel="1">
      <c r="A497" s="6"/>
      <c r="B497" s="7"/>
      <c r="C497" s="7"/>
      <c r="D497" s="7"/>
      <c r="E497" s="8"/>
      <c r="F497" s="8"/>
      <c r="G497" s="15"/>
      <c r="H497" s="14"/>
      <c r="I497" s="1"/>
    </row>
    <row r="498" spans="1:9" s="12" customFormat="1" ht="20.100000000000001" customHeight="1" outlineLevel="1">
      <c r="A498" s="6"/>
      <c r="B498" s="7"/>
      <c r="C498" s="7"/>
      <c r="D498" s="7"/>
      <c r="E498" s="8"/>
      <c r="F498" s="8"/>
      <c r="G498" s="15"/>
      <c r="H498" s="14"/>
      <c r="I498" s="1"/>
    </row>
    <row r="499" spans="1:9" s="12" customFormat="1" ht="20.100000000000001" customHeight="1" outlineLevel="1">
      <c r="A499" s="6"/>
      <c r="B499" s="7"/>
      <c r="C499" s="7"/>
      <c r="D499" s="7"/>
      <c r="E499" s="8"/>
      <c r="F499" s="8"/>
      <c r="G499" s="15"/>
      <c r="H499" s="14"/>
      <c r="I499" s="1"/>
    </row>
    <row r="500" spans="1:9" s="12" customFormat="1" ht="20.100000000000001" customHeight="1" outlineLevel="1">
      <c r="A500" s="6"/>
      <c r="B500" s="7"/>
      <c r="C500" s="7"/>
      <c r="D500" s="7"/>
      <c r="E500" s="8"/>
      <c r="F500" s="8"/>
      <c r="G500" s="15"/>
      <c r="H500" s="14"/>
      <c r="I500" s="1"/>
    </row>
    <row r="501" spans="1:9" s="12" customFormat="1" ht="20.100000000000001" customHeight="1" outlineLevel="1">
      <c r="A501" s="6"/>
      <c r="B501" s="7"/>
      <c r="C501" s="7"/>
      <c r="D501" s="7"/>
      <c r="E501" s="8"/>
      <c r="F501" s="8"/>
      <c r="G501" s="15"/>
      <c r="H501" s="14"/>
      <c r="I501" s="1"/>
    </row>
    <row r="502" spans="1:9" s="12" customFormat="1" ht="20.100000000000001" customHeight="1" outlineLevel="1">
      <c r="A502" s="6"/>
      <c r="B502" s="7"/>
      <c r="C502" s="7"/>
      <c r="D502" s="7"/>
      <c r="E502" s="8"/>
      <c r="F502" s="8"/>
      <c r="G502" s="15"/>
      <c r="H502" s="14"/>
      <c r="I502" s="1"/>
    </row>
    <row r="503" spans="1:9" s="12" customFormat="1" ht="20.100000000000001" customHeight="1" outlineLevel="1">
      <c r="A503" s="6"/>
      <c r="B503" s="7"/>
      <c r="C503" s="7"/>
      <c r="D503" s="7"/>
      <c r="E503" s="8"/>
      <c r="F503" s="8"/>
      <c r="G503" s="15"/>
      <c r="H503" s="14"/>
      <c r="I503" s="1"/>
    </row>
    <row r="504" spans="1:9" s="12" customFormat="1" ht="20.100000000000001" customHeight="1" outlineLevel="1">
      <c r="A504" s="6"/>
      <c r="B504" s="7"/>
      <c r="C504" s="7"/>
      <c r="D504" s="7"/>
      <c r="E504" s="8"/>
      <c r="F504" s="8"/>
      <c r="G504" s="15"/>
      <c r="H504" s="14"/>
      <c r="I504" s="1"/>
    </row>
    <row r="505" spans="1:9" s="12" customFormat="1" ht="20.100000000000001" customHeight="1" outlineLevel="1">
      <c r="A505" s="6"/>
      <c r="B505" s="7"/>
      <c r="C505" s="7"/>
      <c r="D505" s="7"/>
      <c r="E505" s="8"/>
      <c r="F505" s="8"/>
      <c r="G505" s="15"/>
      <c r="H505" s="14"/>
      <c r="I505" s="1"/>
    </row>
    <row r="506" spans="1:9" s="12" customFormat="1" ht="20.100000000000001" customHeight="1" outlineLevel="1">
      <c r="A506" s="6"/>
      <c r="B506" s="7"/>
      <c r="C506" s="7"/>
      <c r="D506" s="7"/>
      <c r="E506" s="8"/>
      <c r="F506" s="8"/>
      <c r="G506" s="15"/>
      <c r="H506" s="14"/>
      <c r="I506" s="1"/>
    </row>
    <row r="507" spans="1:9" s="12" customFormat="1" ht="20.100000000000001" customHeight="1" outlineLevel="1">
      <c r="A507" s="6"/>
      <c r="B507" s="7"/>
      <c r="C507" s="7"/>
      <c r="D507" s="7"/>
      <c r="E507" s="8"/>
      <c r="F507" s="8"/>
      <c r="G507" s="15"/>
      <c r="H507" s="14"/>
      <c r="I507" s="1"/>
    </row>
    <row r="508" spans="1:9" s="12" customFormat="1" ht="20.100000000000001" customHeight="1" outlineLevel="1">
      <c r="A508" s="6"/>
      <c r="B508" s="7"/>
      <c r="C508" s="7"/>
      <c r="D508" s="7"/>
      <c r="E508" s="8"/>
      <c r="F508" s="8"/>
      <c r="G508" s="15"/>
      <c r="H508" s="14"/>
      <c r="I508" s="1"/>
    </row>
    <row r="509" spans="1:9" s="12" customFormat="1" ht="20.100000000000001" customHeight="1" outlineLevel="1">
      <c r="A509" s="6"/>
      <c r="B509" s="7"/>
      <c r="C509" s="7"/>
      <c r="D509" s="7"/>
      <c r="E509" s="8"/>
      <c r="F509" s="8"/>
      <c r="G509" s="15"/>
      <c r="H509" s="14"/>
      <c r="I509" s="1"/>
    </row>
    <row r="510" spans="1:9" s="12" customFormat="1" ht="20.100000000000001" customHeight="1" outlineLevel="1">
      <c r="A510" s="6"/>
      <c r="B510" s="7"/>
      <c r="C510" s="7"/>
      <c r="D510" s="7"/>
      <c r="E510" s="8"/>
      <c r="F510" s="8"/>
      <c r="G510" s="15"/>
      <c r="H510" s="14"/>
      <c r="I510" s="1"/>
    </row>
    <row r="511" spans="1:9" s="12" customFormat="1" ht="20.100000000000001" customHeight="1" outlineLevel="1">
      <c r="A511" s="6"/>
      <c r="B511" s="7"/>
      <c r="C511" s="7"/>
      <c r="D511" s="7"/>
      <c r="E511" s="8"/>
      <c r="F511" s="8"/>
      <c r="G511" s="15"/>
      <c r="H511" s="14"/>
      <c r="I511" s="1"/>
    </row>
    <row r="512" spans="1:9" s="12" customFormat="1" ht="20.100000000000001" customHeight="1" outlineLevel="1">
      <c r="A512" s="6"/>
      <c r="B512" s="7"/>
      <c r="C512" s="7"/>
      <c r="D512" s="7"/>
      <c r="E512" s="8"/>
      <c r="F512" s="8"/>
      <c r="G512" s="15"/>
      <c r="H512" s="14"/>
      <c r="I512" s="1"/>
    </row>
    <row r="513" spans="1:9" s="12" customFormat="1" ht="20.100000000000001" customHeight="1" outlineLevel="1">
      <c r="A513" s="6"/>
      <c r="B513" s="7"/>
      <c r="C513" s="7"/>
      <c r="D513" s="7"/>
      <c r="E513" s="8"/>
      <c r="F513" s="8"/>
      <c r="G513" s="15"/>
      <c r="H513" s="14"/>
      <c r="I513" s="1"/>
    </row>
    <row r="514" spans="1:9" s="12" customFormat="1" ht="20.100000000000001" customHeight="1" outlineLevel="1">
      <c r="A514" s="6"/>
      <c r="B514" s="7"/>
      <c r="C514" s="7"/>
      <c r="D514" s="7"/>
      <c r="E514" s="8"/>
      <c r="F514" s="8"/>
      <c r="G514" s="15"/>
      <c r="H514" s="14"/>
      <c r="I514" s="1"/>
    </row>
    <row r="515" spans="1:9" s="12" customFormat="1" ht="20.100000000000001" customHeight="1" outlineLevel="1">
      <c r="A515" s="6"/>
      <c r="B515" s="7"/>
      <c r="C515" s="7"/>
      <c r="D515" s="7"/>
      <c r="E515" s="8"/>
      <c r="F515" s="8"/>
      <c r="G515" s="15"/>
      <c r="H515" s="14"/>
      <c r="I515" s="1"/>
    </row>
    <row r="516" spans="1:9" s="12" customFormat="1" ht="20.100000000000001" customHeight="1" outlineLevel="1">
      <c r="A516" s="6"/>
      <c r="B516" s="7"/>
      <c r="C516" s="7"/>
      <c r="D516" s="7"/>
      <c r="E516" s="8"/>
      <c r="F516" s="8"/>
      <c r="G516" s="15"/>
      <c r="H516" s="14"/>
      <c r="I516" s="1"/>
    </row>
    <row r="517" spans="1:9" s="12" customFormat="1" ht="20.100000000000001" customHeight="1" outlineLevel="1">
      <c r="A517" s="6"/>
      <c r="B517" s="7"/>
      <c r="C517" s="7"/>
      <c r="D517" s="7"/>
      <c r="E517" s="8"/>
      <c r="F517" s="8"/>
      <c r="G517" s="15"/>
      <c r="H517" s="14"/>
      <c r="I517" s="1"/>
    </row>
    <row r="518" spans="1:9" s="12" customFormat="1" ht="20.100000000000001" customHeight="1" outlineLevel="1">
      <c r="A518" s="6"/>
      <c r="B518" s="7"/>
      <c r="C518" s="7"/>
      <c r="D518" s="7"/>
      <c r="E518" s="8"/>
      <c r="F518" s="8"/>
      <c r="G518" s="15"/>
      <c r="H518" s="14"/>
      <c r="I518" s="1"/>
    </row>
    <row r="519" spans="1:9" s="12" customFormat="1" ht="20.100000000000001" customHeight="1" outlineLevel="1">
      <c r="A519" s="6"/>
      <c r="B519" s="7"/>
      <c r="C519" s="7"/>
      <c r="D519" s="7"/>
      <c r="E519" s="8"/>
      <c r="F519" s="8"/>
      <c r="G519" s="15"/>
      <c r="H519" s="14"/>
      <c r="I519" s="1"/>
    </row>
    <row r="520" spans="1:9" s="12" customFormat="1" ht="20.100000000000001" customHeight="1" outlineLevel="1">
      <c r="A520" s="6"/>
      <c r="B520" s="7"/>
      <c r="C520" s="7"/>
      <c r="D520" s="7"/>
      <c r="E520" s="8"/>
      <c r="F520" s="8"/>
      <c r="G520" s="15"/>
      <c r="H520" s="14"/>
      <c r="I520" s="1"/>
    </row>
    <row r="521" spans="1:9" s="12" customFormat="1" ht="20.100000000000001" customHeight="1" outlineLevel="1">
      <c r="A521" s="6"/>
      <c r="B521" s="7"/>
      <c r="C521" s="7"/>
      <c r="D521" s="7"/>
      <c r="E521" s="8"/>
      <c r="F521" s="8"/>
      <c r="G521" s="15"/>
      <c r="H521" s="14"/>
      <c r="I521" s="1"/>
    </row>
    <row r="522" spans="1:9" s="12" customFormat="1" ht="20.100000000000001" customHeight="1" outlineLevel="1">
      <c r="A522" s="6"/>
      <c r="B522" s="7"/>
      <c r="C522" s="7"/>
      <c r="D522" s="7"/>
      <c r="E522" s="8"/>
      <c r="F522" s="8"/>
      <c r="G522" s="15"/>
      <c r="H522" s="14"/>
      <c r="I522" s="1"/>
    </row>
    <row r="523" spans="1:9" s="12" customFormat="1" ht="20.100000000000001" customHeight="1" outlineLevel="1">
      <c r="A523" s="6"/>
      <c r="B523" s="7"/>
      <c r="C523" s="7"/>
      <c r="D523" s="7"/>
      <c r="E523" s="8"/>
      <c r="F523" s="8"/>
      <c r="G523" s="15"/>
      <c r="H523" s="14"/>
      <c r="I523" s="1"/>
    </row>
    <row r="524" spans="1:9" s="12" customFormat="1" ht="20.100000000000001" customHeight="1" outlineLevel="1">
      <c r="A524" s="6"/>
      <c r="B524" s="7"/>
      <c r="C524" s="7"/>
      <c r="D524" s="7"/>
      <c r="E524" s="8"/>
      <c r="F524" s="8"/>
      <c r="G524" s="15"/>
      <c r="H524" s="14"/>
      <c r="I524" s="1"/>
    </row>
    <row r="525" spans="1:9" s="12" customFormat="1" ht="20.100000000000001" customHeight="1" outlineLevel="1">
      <c r="A525" s="6"/>
      <c r="B525" s="7"/>
      <c r="C525" s="7"/>
      <c r="D525" s="7"/>
      <c r="E525" s="8"/>
      <c r="F525" s="8"/>
      <c r="G525" s="15"/>
      <c r="H525" s="14"/>
      <c r="I525" s="1"/>
    </row>
    <row r="526" spans="1:9" ht="20.100000000000001" customHeight="1"/>
    <row r="527" spans="1:9" ht="20.100000000000001" customHeight="1"/>
    <row r="528" spans="1:9" ht="20.100000000000001" customHeight="1" outlineLevel="1"/>
    <row r="529" spans="1:9" ht="20.100000000000001" customHeight="1" outlineLevel="1"/>
    <row r="530" spans="1:9" ht="20.100000000000001" customHeight="1" outlineLevel="1"/>
    <row r="531" spans="1:9" ht="20.100000000000001" customHeight="1" outlineLevel="1"/>
    <row r="532" spans="1:9" ht="20.100000000000001" customHeight="1"/>
    <row r="533" spans="1:9" ht="20.100000000000001" customHeight="1" collapsed="1"/>
    <row r="534" spans="1:9" s="12" customFormat="1" ht="20.100000000000001" customHeight="1" outlineLevel="1">
      <c r="A534" s="6"/>
      <c r="B534" s="7"/>
      <c r="C534" s="7"/>
      <c r="D534" s="7"/>
      <c r="E534" s="8"/>
      <c r="F534" s="8"/>
      <c r="G534" s="15"/>
      <c r="H534" s="14"/>
      <c r="I534" s="1"/>
    </row>
    <row r="535" spans="1:9" s="12" customFormat="1" ht="20.100000000000001" customHeight="1" outlineLevel="1">
      <c r="A535" s="6"/>
      <c r="B535" s="7"/>
      <c r="C535" s="7"/>
      <c r="D535" s="7"/>
      <c r="E535" s="8"/>
      <c r="F535" s="8"/>
      <c r="G535" s="15"/>
      <c r="H535" s="14"/>
      <c r="I535" s="1"/>
    </row>
    <row r="536" spans="1:9" s="12" customFormat="1" ht="20.100000000000001" customHeight="1" outlineLevel="1">
      <c r="A536" s="6"/>
      <c r="B536" s="7"/>
      <c r="C536" s="7"/>
      <c r="D536" s="7"/>
      <c r="E536" s="8"/>
      <c r="F536" s="8"/>
      <c r="G536" s="15"/>
      <c r="H536" s="14"/>
      <c r="I536" s="1"/>
    </row>
    <row r="537" spans="1:9" s="12" customFormat="1" ht="20.100000000000001" customHeight="1" outlineLevel="1">
      <c r="A537" s="6"/>
      <c r="B537" s="7"/>
      <c r="C537" s="7"/>
      <c r="D537" s="7"/>
      <c r="E537" s="8"/>
      <c r="F537" s="8"/>
      <c r="G537" s="15"/>
      <c r="H537" s="14"/>
      <c r="I537" s="1"/>
    </row>
    <row r="538" spans="1:9" s="12" customFormat="1" ht="20.100000000000001" customHeight="1" outlineLevel="1">
      <c r="A538" s="6"/>
      <c r="B538" s="7"/>
      <c r="C538" s="7"/>
      <c r="D538" s="7"/>
      <c r="E538" s="8"/>
      <c r="F538" s="8"/>
      <c r="G538" s="15"/>
      <c r="H538" s="14"/>
      <c r="I538" s="1"/>
    </row>
    <row r="539" spans="1:9" s="12" customFormat="1" ht="30" customHeight="1" outlineLevel="1">
      <c r="A539" s="6"/>
      <c r="B539" s="7"/>
      <c r="C539" s="7"/>
      <c r="D539" s="7"/>
      <c r="E539" s="8"/>
      <c r="F539" s="8"/>
      <c r="G539" s="15"/>
      <c r="H539" s="14"/>
      <c r="I539" s="1"/>
    </row>
    <row r="540" spans="1:9" s="12" customFormat="1" ht="20.100000000000001" customHeight="1" outlineLevel="1">
      <c r="A540" s="6"/>
      <c r="B540" s="7"/>
      <c r="C540" s="7"/>
      <c r="D540" s="7"/>
      <c r="E540" s="8"/>
      <c r="F540" s="8"/>
      <c r="G540" s="15"/>
      <c r="H540" s="14"/>
      <c r="I540" s="1"/>
    </row>
    <row r="541" spans="1:9" s="12" customFormat="1" ht="20.100000000000001" customHeight="1" outlineLevel="1">
      <c r="A541" s="6"/>
      <c r="B541" s="7"/>
      <c r="C541" s="7"/>
      <c r="D541" s="7"/>
      <c r="E541" s="8"/>
      <c r="F541" s="8"/>
      <c r="G541" s="15"/>
      <c r="H541" s="14"/>
      <c r="I541" s="1"/>
    </row>
    <row r="542" spans="1:9" s="12" customFormat="1" ht="20.100000000000001" customHeight="1" outlineLevel="1">
      <c r="A542" s="6"/>
      <c r="B542" s="7"/>
      <c r="C542" s="7"/>
      <c r="D542" s="7"/>
      <c r="E542" s="8"/>
      <c r="F542" s="8"/>
      <c r="G542" s="15"/>
      <c r="H542" s="14"/>
      <c r="I542" s="1"/>
    </row>
    <row r="543" spans="1:9" s="12" customFormat="1" ht="20.100000000000001" customHeight="1" outlineLevel="1">
      <c r="A543" s="6"/>
      <c r="B543" s="7"/>
      <c r="C543" s="7"/>
      <c r="D543" s="7"/>
      <c r="E543" s="8"/>
      <c r="F543" s="8"/>
      <c r="G543" s="15"/>
      <c r="H543" s="14"/>
      <c r="I543" s="1"/>
    </row>
    <row r="544" spans="1:9" s="12" customFormat="1" ht="20.100000000000001" customHeight="1" outlineLevel="1">
      <c r="A544" s="6"/>
      <c r="B544" s="7"/>
      <c r="C544" s="7"/>
      <c r="D544" s="7"/>
      <c r="E544" s="8"/>
      <c r="F544" s="8"/>
      <c r="G544" s="15"/>
      <c r="H544" s="14"/>
      <c r="I544" s="1"/>
    </row>
    <row r="545" spans="1:10" s="12" customFormat="1" ht="30" customHeight="1" outlineLevel="1">
      <c r="A545" s="6"/>
      <c r="B545" s="7"/>
      <c r="C545" s="7"/>
      <c r="D545" s="7"/>
      <c r="E545" s="8"/>
      <c r="F545" s="8"/>
      <c r="G545" s="15"/>
      <c r="H545" s="14"/>
      <c r="I545" s="1"/>
    </row>
    <row r="546" spans="1:10" s="12" customFormat="1" ht="20.100000000000001" customHeight="1" outlineLevel="1">
      <c r="A546" s="6"/>
      <c r="B546" s="7"/>
      <c r="C546" s="7"/>
      <c r="D546" s="7"/>
      <c r="E546" s="8"/>
      <c r="F546" s="8"/>
      <c r="G546" s="15"/>
      <c r="H546" s="14"/>
      <c r="I546" s="1"/>
    </row>
    <row r="547" spans="1:10" ht="20.100000000000001" customHeight="1" outlineLevel="1"/>
    <row r="548" spans="1:10" ht="20.100000000000001" customHeight="1"/>
    <row r="549" spans="1:10" ht="20.100000000000001" customHeight="1"/>
    <row r="550" spans="1:10" ht="30" customHeight="1" outlineLevel="1"/>
    <row r="551" spans="1:10" ht="20.100000000000001" customHeight="1" outlineLevel="1"/>
    <row r="552" spans="1:10" ht="27.75" customHeight="1" outlineLevel="1"/>
    <row r="553" spans="1:10" ht="20.100000000000001" customHeight="1" outlineLevel="1"/>
    <row r="554" spans="1:10" ht="20.100000000000001" customHeight="1" outlineLevel="1">
      <c r="I554" s="24"/>
    </row>
    <row r="555" spans="1:10" ht="20.100000000000001" customHeight="1" outlineLevel="1">
      <c r="I555" s="24"/>
    </row>
    <row r="556" spans="1:10" s="6" customFormat="1" ht="20.100000000000001" customHeight="1" outlineLevel="1">
      <c r="B556" s="7"/>
      <c r="C556" s="7"/>
      <c r="D556" s="7"/>
      <c r="E556" s="8"/>
      <c r="F556" s="8"/>
      <c r="G556" s="15"/>
      <c r="H556" s="14"/>
      <c r="I556" s="1"/>
      <c r="J556" s="1"/>
    </row>
    <row r="557" spans="1:10" s="6" customFormat="1" ht="20.100000000000001" customHeight="1" outlineLevel="1">
      <c r="B557" s="7"/>
      <c r="C557" s="7"/>
      <c r="D557" s="7"/>
      <c r="E557" s="8"/>
      <c r="F557" s="8"/>
      <c r="G557" s="15"/>
      <c r="H557" s="14"/>
      <c r="I557" s="1"/>
      <c r="J557" s="1"/>
    </row>
    <row r="558" spans="1:10" s="6" customFormat="1" ht="20.100000000000001" customHeight="1" outlineLevel="1">
      <c r="B558" s="7"/>
      <c r="C558" s="7"/>
      <c r="D558" s="7"/>
      <c r="E558" s="8"/>
      <c r="F558" s="8"/>
      <c r="G558" s="15"/>
      <c r="H558" s="14"/>
      <c r="I558" s="1"/>
      <c r="J558" s="1"/>
    </row>
    <row r="559" spans="1:10" s="6" customFormat="1" ht="20.100000000000001" customHeight="1" outlineLevel="1">
      <c r="B559" s="7"/>
      <c r="C559" s="7"/>
      <c r="D559" s="7"/>
      <c r="E559" s="8"/>
      <c r="F559" s="8"/>
      <c r="G559" s="15"/>
      <c r="H559" s="14"/>
      <c r="I559" s="1"/>
      <c r="J559" s="1"/>
    </row>
    <row r="560" spans="1:10" s="6" customFormat="1" ht="20.100000000000001" customHeight="1" outlineLevel="1">
      <c r="B560" s="7"/>
      <c r="C560" s="7"/>
      <c r="D560" s="7"/>
      <c r="E560" s="8"/>
      <c r="F560" s="8"/>
      <c r="G560" s="15"/>
      <c r="H560" s="14"/>
      <c r="I560" s="1"/>
      <c r="J560" s="1"/>
    </row>
    <row r="561" spans="1:10" s="6" customFormat="1" ht="20.100000000000001" customHeight="1" outlineLevel="1">
      <c r="B561" s="7"/>
      <c r="C561" s="7"/>
      <c r="D561" s="7"/>
      <c r="E561" s="8"/>
      <c r="F561" s="8"/>
      <c r="G561" s="15"/>
      <c r="H561" s="14"/>
      <c r="I561" s="1"/>
      <c r="J561" s="1"/>
    </row>
    <row r="562" spans="1:10" s="6" customFormat="1" ht="20.100000000000001" customHeight="1" outlineLevel="1">
      <c r="B562" s="7"/>
      <c r="C562" s="7"/>
      <c r="D562" s="7"/>
      <c r="E562" s="8"/>
      <c r="F562" s="8"/>
      <c r="G562" s="15"/>
      <c r="H562" s="14"/>
      <c r="I562" s="1"/>
      <c r="J562" s="1"/>
    </row>
    <row r="563" spans="1:10" s="6" customFormat="1" ht="20.100000000000001" customHeight="1" outlineLevel="1">
      <c r="B563" s="7"/>
      <c r="C563" s="7"/>
      <c r="D563" s="7"/>
      <c r="E563" s="8"/>
      <c r="F563" s="8"/>
      <c r="G563" s="15"/>
      <c r="H563" s="14"/>
      <c r="I563" s="1"/>
      <c r="J563" s="1"/>
    </row>
    <row r="564" spans="1:10" s="6" customFormat="1" ht="30" customHeight="1" outlineLevel="1">
      <c r="B564" s="7"/>
      <c r="C564" s="7"/>
      <c r="D564" s="7"/>
      <c r="E564" s="8"/>
      <c r="F564" s="8"/>
      <c r="G564" s="15"/>
      <c r="H564" s="14"/>
      <c r="I564" s="1"/>
      <c r="J564" s="1"/>
    </row>
    <row r="565" spans="1:10" s="6" customFormat="1" ht="20.100000000000001" customHeight="1" outlineLevel="1">
      <c r="B565" s="7"/>
      <c r="C565" s="7"/>
      <c r="D565" s="7"/>
      <c r="E565" s="8"/>
      <c r="F565" s="8"/>
      <c r="G565" s="15"/>
      <c r="H565" s="14"/>
      <c r="I565" s="1"/>
      <c r="J565" s="1"/>
    </row>
    <row r="566" spans="1:10" s="6" customFormat="1" ht="20.100000000000001" customHeight="1" outlineLevel="1">
      <c r="B566" s="7"/>
      <c r="C566" s="7"/>
      <c r="D566" s="7"/>
      <c r="E566" s="8"/>
      <c r="F566" s="8"/>
      <c r="G566" s="15"/>
      <c r="H566" s="14"/>
      <c r="I566" s="1"/>
      <c r="J566" s="1"/>
    </row>
    <row r="567" spans="1:10" s="6" customFormat="1" ht="20.100000000000001" customHeight="1">
      <c r="B567" s="7"/>
      <c r="C567" s="7"/>
      <c r="D567" s="7"/>
      <c r="E567" s="8"/>
      <c r="F567" s="8"/>
      <c r="G567" s="15"/>
      <c r="H567" s="14"/>
      <c r="I567" s="1"/>
      <c r="J567" s="1"/>
    </row>
    <row r="568" spans="1:10" s="6" customFormat="1" ht="20.100000000000001" customHeight="1">
      <c r="B568" s="7"/>
      <c r="C568" s="7"/>
      <c r="D568" s="7"/>
      <c r="E568" s="8"/>
      <c r="F568" s="8"/>
      <c r="G568" s="15"/>
      <c r="H568" s="14"/>
      <c r="I568" s="1"/>
      <c r="J568" s="1"/>
    </row>
    <row r="569" spans="1:10" s="6" customFormat="1" ht="20.100000000000001" customHeight="1" outlineLevel="1">
      <c r="B569" s="7"/>
      <c r="C569" s="7"/>
      <c r="D569" s="7"/>
      <c r="E569" s="8"/>
      <c r="F569" s="8"/>
      <c r="G569" s="15"/>
      <c r="H569" s="14"/>
      <c r="I569" s="1"/>
      <c r="J569" s="1"/>
    </row>
    <row r="570" spans="1:10" s="6" customFormat="1" ht="20.100000000000001" customHeight="1" outlineLevel="1">
      <c r="B570" s="7"/>
      <c r="C570" s="7"/>
      <c r="D570" s="7"/>
      <c r="E570" s="8"/>
      <c r="F570" s="8"/>
      <c r="G570" s="15"/>
      <c r="H570" s="14"/>
      <c r="I570" s="1"/>
      <c r="J570" s="1"/>
    </row>
    <row r="571" spans="1:10" s="6" customFormat="1" ht="20.100000000000001" customHeight="1">
      <c r="B571" s="7"/>
      <c r="C571" s="7"/>
      <c r="D571" s="7"/>
      <c r="E571" s="8"/>
      <c r="F571" s="8"/>
      <c r="G571" s="15"/>
      <c r="H571" s="14"/>
      <c r="I571" s="1"/>
      <c r="J571" s="1"/>
    </row>
    <row r="572" spans="1:10" ht="20.100000000000001" customHeight="1">
      <c r="I572" s="14"/>
    </row>
    <row r="573" spans="1:10" ht="20.100000000000001" customHeight="1" collapsed="1"/>
    <row r="574" spans="1:10" ht="20.100000000000001" customHeight="1"/>
    <row r="575" spans="1:10" s="14" customFormat="1">
      <c r="A575" s="6"/>
      <c r="B575" s="7"/>
      <c r="C575" s="7"/>
      <c r="D575" s="7"/>
      <c r="E575" s="8"/>
      <c r="F575" s="8"/>
      <c r="G575" s="15"/>
    </row>
    <row r="576" spans="1:10" ht="52.5" customHeight="1"/>
  </sheetData>
  <mergeCells count="12">
    <mergeCell ref="B1:H3"/>
    <mergeCell ref="B17:G17"/>
    <mergeCell ref="B18:G18"/>
    <mergeCell ref="B19:G19"/>
    <mergeCell ref="B20:H20"/>
    <mergeCell ref="B10:G10"/>
    <mergeCell ref="B11:G11"/>
    <mergeCell ref="B12:G12"/>
    <mergeCell ref="B13:G13"/>
    <mergeCell ref="B14:G14"/>
    <mergeCell ref="B15:G15"/>
    <mergeCell ref="B16:G16"/>
  </mergeCells>
  <conditionalFormatting sqref="G14 G23">
    <cfRule type="cellIs" dxfId="8" priority="4" stopIfTrue="1" operator="equal">
      <formula>0</formula>
    </cfRule>
  </conditionalFormatting>
  <conditionalFormatting sqref="G16">
    <cfRule type="cellIs" dxfId="7" priority="3" stopIfTrue="1" operator="equal">
      <formula>0</formula>
    </cfRule>
  </conditionalFormatting>
  <conditionalFormatting sqref="G20">
    <cfRule type="cellIs" dxfId="6" priority="2" stopIfTrue="1" operator="equal">
      <formula>0</formula>
    </cfRule>
  </conditionalFormatting>
  <conditionalFormatting sqref="G10:H10">
    <cfRule type="cellIs" dxfId="5" priority="5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orientation="landscape" r:id="rId1"/>
  <headerFooter scaleWithDoc="0" alignWithMargins="0">
    <oddFooter>&amp;R&amp;"Times New Roman,Normal"&amp;10Página &amp;P de &amp;N</oddFooter>
  </headerFooter>
  <rowBreaks count="1" manualBreakCount="1">
    <brk id="3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K581"/>
  <sheetViews>
    <sheetView showGridLines="0" view="pageBreakPreview" zoomScale="80" zoomScaleNormal="80" zoomScaleSheetLayoutView="80" workbookViewId="0">
      <selection activeCell="K8" sqref="K8"/>
    </sheetView>
  </sheetViews>
  <sheetFormatPr defaultRowHeight="12.75" outlineLevelRow="1"/>
  <cols>
    <col min="1" max="1" width="5.5" style="6" customWidth="1"/>
    <col min="2" max="2" width="8.625" style="7" customWidth="1"/>
    <col min="3" max="3" width="5.5" style="7" customWidth="1"/>
    <col min="4" max="4" width="14.125" style="7" customWidth="1"/>
    <col min="5" max="5" width="50.25" style="8" bestFit="1" customWidth="1"/>
    <col min="6" max="6" width="8.875" style="15" bestFit="1" customWidth="1"/>
    <col min="7" max="7" width="6.75" style="14" bestFit="1" customWidth="1"/>
    <col min="8" max="8" width="18.375" style="1" customWidth="1"/>
    <col min="9" max="9" width="10.75" style="1" bestFit="1" customWidth="1"/>
    <col min="10" max="10" width="5.875" style="1" customWidth="1"/>
    <col min="11" max="11" width="11.125" style="1" customWidth="1"/>
    <col min="12" max="16384" width="9" style="1"/>
  </cols>
  <sheetData>
    <row r="1" spans="1:11" ht="16.5" customHeight="1">
      <c r="A1" s="35" t="s">
        <v>9</v>
      </c>
      <c r="B1" s="185" t="s">
        <v>41</v>
      </c>
      <c r="C1" s="186"/>
      <c r="D1" s="186"/>
      <c r="E1" s="186"/>
      <c r="F1" s="186"/>
      <c r="G1" s="186"/>
      <c r="H1" s="186"/>
      <c r="I1" s="187"/>
    </row>
    <row r="2" spans="1:11" ht="18.75" customHeight="1">
      <c r="A2" s="4"/>
      <c r="B2" s="188"/>
      <c r="C2" s="189"/>
      <c r="D2" s="189"/>
      <c r="E2" s="189"/>
      <c r="F2" s="189"/>
      <c r="G2" s="189"/>
      <c r="H2" s="189"/>
      <c r="I2" s="190"/>
    </row>
    <row r="3" spans="1:11" ht="21" customHeight="1" thickBot="1">
      <c r="A3" s="4"/>
      <c r="B3" s="191"/>
      <c r="C3" s="192"/>
      <c r="D3" s="192"/>
      <c r="E3" s="192"/>
      <c r="F3" s="192"/>
      <c r="G3" s="192"/>
      <c r="H3" s="192"/>
      <c r="I3" s="193"/>
    </row>
    <row r="4" spans="1:11" ht="20.100000000000001" customHeight="1">
      <c r="B4" s="32" t="str">
        <f>Orçamento!B4</f>
        <v>OBRA: CAMPO DE VÔLEI DE AREIA E ESPAÇO DE FESTAS COBERTO</v>
      </c>
      <c r="C4" s="2"/>
      <c r="D4" s="2"/>
      <c r="E4" s="3"/>
      <c r="F4" s="25"/>
      <c r="G4" s="21"/>
      <c r="H4" s="20"/>
      <c r="I4" s="4"/>
      <c r="J4" s="4"/>
    </row>
    <row r="5" spans="1:11" ht="17.25" customHeight="1">
      <c r="B5" s="36" t="str">
        <f>Orçamento!B5</f>
        <v>ENDEREÇO: AVENIDA 04 DE JULHO, CENTRO, CUNHATAÍ-SC</v>
      </c>
      <c r="C5" s="36"/>
      <c r="D5" s="2"/>
      <c r="E5" s="3"/>
      <c r="F5" s="25"/>
      <c r="G5" s="15"/>
      <c r="H5" s="14"/>
      <c r="I5" s="4"/>
      <c r="J5" s="4"/>
    </row>
    <row r="6" spans="1:11" ht="19.5" customHeight="1">
      <c r="B6" s="36" t="str">
        <f>Orçamento!B6</f>
        <v>DATA: DEZEMBRO DE 2023</v>
      </c>
      <c r="C6" s="36"/>
      <c r="D6" s="11"/>
      <c r="E6" s="11"/>
      <c r="F6" s="11"/>
      <c r="G6" s="11"/>
      <c r="H6" s="11"/>
      <c r="I6" s="11"/>
      <c r="J6" s="11"/>
    </row>
    <row r="7" spans="1:11" ht="15" customHeight="1">
      <c r="B7" s="32" t="str">
        <f>Orçamento!B7</f>
        <v>REFERÊNCIA DE PREÇO: SINAPI - 10/2023</v>
      </c>
      <c r="C7" s="31"/>
      <c r="F7" s="6"/>
      <c r="G7" s="15"/>
      <c r="H7" s="14"/>
    </row>
    <row r="8" spans="1:11" ht="18" customHeight="1">
      <c r="A8" s="5"/>
      <c r="B8" s="34" t="str">
        <f>Orçamento!B8</f>
        <v>PLANILHA ORÇAMENTÁRIA</v>
      </c>
      <c r="C8" s="11"/>
      <c r="E8" s="1"/>
      <c r="F8" s="30" t="s">
        <v>44</v>
      </c>
      <c r="G8" s="29"/>
      <c r="H8" s="23" t="s">
        <v>10</v>
      </c>
      <c r="I8" s="10">
        <f>SUM(I12:I26)</f>
        <v>144239.53000000003</v>
      </c>
      <c r="K8" s="68"/>
    </row>
    <row r="9" spans="1:11" ht="18" customHeight="1"/>
    <row r="10" spans="1:11" ht="18" customHeight="1">
      <c r="A10" s="1"/>
      <c r="B10" s="233" t="s">
        <v>0</v>
      </c>
      <c r="C10" s="234"/>
      <c r="D10" s="235"/>
      <c r="E10" s="62" t="s">
        <v>3</v>
      </c>
      <c r="F10" s="63"/>
      <c r="G10" s="64" t="s">
        <v>26</v>
      </c>
      <c r="H10" s="70"/>
      <c r="I10" s="64" t="s">
        <v>6</v>
      </c>
    </row>
    <row r="11" spans="1:11" ht="8.4499999999999993" customHeight="1">
      <c r="B11" s="6"/>
      <c r="C11" s="6"/>
      <c r="D11" s="6"/>
      <c r="F11" s="17"/>
      <c r="G11" s="17"/>
    </row>
    <row r="12" spans="1:11">
      <c r="B12" s="230" t="s">
        <v>117</v>
      </c>
      <c r="C12" s="231"/>
      <c r="D12" s="232"/>
      <c r="E12" s="9" t="str">
        <f>Orçamento!E12:J12</f>
        <v xml:space="preserve">PLACA DE OBRA </v>
      </c>
      <c r="F12" s="19"/>
      <c r="G12" s="77">
        <f>I12/I8</f>
        <v>2.0299566977235711E-3</v>
      </c>
      <c r="H12" s="9"/>
      <c r="I12" s="37">
        <f>Orçamento!J14</f>
        <v>292.8</v>
      </c>
    </row>
    <row r="13" spans="1:11" ht="8.4499999999999993" customHeight="1">
      <c r="B13" s="6"/>
      <c r="C13" s="6"/>
      <c r="D13" s="6"/>
      <c r="F13" s="17"/>
      <c r="G13" s="17"/>
      <c r="I13" s="11"/>
    </row>
    <row r="14" spans="1:11" outlineLevel="1">
      <c r="B14" s="230" t="s">
        <v>36</v>
      </c>
      <c r="C14" s="231"/>
      <c r="D14" s="232"/>
      <c r="E14" s="9" t="str">
        <f>Orçamento!E16:J16</f>
        <v xml:space="preserve">ÁREA DE  FESTAS  COBERTA </v>
      </c>
      <c r="F14" s="18"/>
      <c r="G14" s="77">
        <f>I14/I8</f>
        <v>0.37563197827946326</v>
      </c>
      <c r="H14" s="9"/>
      <c r="I14" s="13">
        <f>Orçamento!J52</f>
        <v>54180.98</v>
      </c>
    </row>
    <row r="15" spans="1:11" ht="8.4499999999999993" customHeight="1" outlineLevel="1">
      <c r="B15" s="6"/>
      <c r="C15" s="6"/>
      <c r="D15" s="6"/>
      <c r="F15" s="17"/>
      <c r="G15" s="17"/>
      <c r="I15" s="11"/>
    </row>
    <row r="16" spans="1:11" outlineLevel="1">
      <c r="B16" s="230" t="s">
        <v>61</v>
      </c>
      <c r="C16" s="231"/>
      <c r="D16" s="232"/>
      <c r="E16" s="9" t="str">
        <f>Orçamento!E54:J54</f>
        <v xml:space="preserve">RAMPA DE ACESSIBILIDADE EM CONCRETO </v>
      </c>
      <c r="F16" s="18"/>
      <c r="G16" s="77">
        <f>I16/I8</f>
        <v>0.18076993179331624</v>
      </c>
      <c r="H16" s="9"/>
      <c r="I16" s="13">
        <f>Orçamento!J71</f>
        <v>26074.17</v>
      </c>
    </row>
    <row r="17" spans="1:11" ht="8.4499999999999993" customHeight="1" outlineLevel="1">
      <c r="B17" s="6"/>
      <c r="C17" s="6"/>
      <c r="D17" s="6"/>
      <c r="F17" s="17"/>
      <c r="G17" s="17"/>
    </row>
    <row r="18" spans="1:11" outlineLevel="1">
      <c r="B18" s="230" t="s">
        <v>66</v>
      </c>
      <c r="C18" s="231"/>
      <c r="D18" s="232"/>
      <c r="E18" s="9" t="str">
        <f>Orçamento!E73:J73</f>
        <v>FUNDAÇÃO QUADRA DE VÕLEI DE AREIA</v>
      </c>
      <c r="F18" s="19"/>
      <c r="G18" s="77">
        <f>I18/I8</f>
        <v>6.9021924849588731E-2</v>
      </c>
      <c r="H18" s="9"/>
      <c r="I18" s="37">
        <f>Orçamento!J82</f>
        <v>9955.69</v>
      </c>
    </row>
    <row r="19" spans="1:11" ht="8.4499999999999993" customHeight="1" outlineLevel="1">
      <c r="B19" s="6"/>
      <c r="C19" s="6"/>
      <c r="D19" s="6"/>
      <c r="F19" s="17"/>
      <c r="G19" s="17"/>
      <c r="I19" s="11"/>
    </row>
    <row r="20" spans="1:11" outlineLevel="1">
      <c r="B20" s="230" t="s">
        <v>67</v>
      </c>
      <c r="C20" s="231"/>
      <c r="D20" s="232"/>
      <c r="E20" s="158" t="str">
        <f>Orçamento!E84:J84</f>
        <v xml:space="preserve">PAVIMENTO DA QUADRA DE VÔLEI DE AREIA </v>
      </c>
      <c r="F20" s="18"/>
      <c r="G20" s="77">
        <f>I20/I8</f>
        <v>8.0648834615586987E-2</v>
      </c>
      <c r="H20" s="9"/>
      <c r="I20" s="13">
        <f>Orçamento!J88</f>
        <v>11632.75</v>
      </c>
    </row>
    <row r="21" spans="1:11" ht="8.4499999999999993" customHeight="1" outlineLevel="1">
      <c r="B21" s="6"/>
      <c r="C21" s="6"/>
      <c r="D21" s="6"/>
      <c r="F21" s="17"/>
      <c r="G21" s="17"/>
      <c r="I21" s="11"/>
    </row>
    <row r="22" spans="1:11" ht="25.5" outlineLevel="1">
      <c r="B22" s="230" t="s">
        <v>37</v>
      </c>
      <c r="C22" s="231"/>
      <c r="D22" s="232"/>
      <c r="E22" s="158" t="str">
        <f>Orçamento!E90:J90</f>
        <v>FECHAMENTO COM ESTRUTURA MEÁLICA E REDE DE PROTEÇÃO DA QUADRA ALTURA 5 METROS</v>
      </c>
      <c r="F22" s="18"/>
      <c r="G22" s="77">
        <f>I22/I8</f>
        <v>0.2431282187344897</v>
      </c>
      <c r="H22" s="9"/>
      <c r="I22" s="13">
        <f>Orçamento!J93</f>
        <v>35068.699999999997</v>
      </c>
    </row>
    <row r="23" spans="1:11" ht="8.4499999999999993" customHeight="1" outlineLevel="1">
      <c r="B23" s="6"/>
      <c r="C23" s="6"/>
      <c r="D23" s="6"/>
      <c r="F23" s="17"/>
      <c r="G23" s="17"/>
    </row>
    <row r="24" spans="1:11" outlineLevel="1">
      <c r="B24" s="230" t="s">
        <v>69</v>
      </c>
      <c r="C24" s="231"/>
      <c r="D24" s="232"/>
      <c r="E24" s="9" t="str">
        <f>Orçamento!E95:J95</f>
        <v>ILUMINAÇÃO</v>
      </c>
      <c r="F24" s="19"/>
      <c r="G24" s="77">
        <f>I24/I8</f>
        <v>3.3516748148028491E-2</v>
      </c>
      <c r="H24" s="9"/>
      <c r="I24" s="37">
        <f>Orçamento!J98</f>
        <v>4834.4400000000005</v>
      </c>
    </row>
    <row r="25" spans="1:11" ht="8.4499999999999993" customHeight="1" outlineLevel="1">
      <c r="B25" s="6"/>
      <c r="C25" s="6"/>
      <c r="D25" s="6"/>
      <c r="F25" s="17"/>
      <c r="G25" s="17"/>
      <c r="I25" s="11"/>
    </row>
    <row r="26" spans="1:11" outlineLevel="1">
      <c r="B26" s="230" t="s">
        <v>70</v>
      </c>
      <c r="C26" s="231"/>
      <c r="D26" s="232"/>
      <c r="E26" s="9" t="str">
        <f>Orçamento!E100:J100</f>
        <v xml:space="preserve">DRENAGEM </v>
      </c>
      <c r="F26" s="18"/>
      <c r="G26" s="77">
        <f>I26/I8</f>
        <v>1.5252406881802787E-2</v>
      </c>
      <c r="H26" s="9"/>
      <c r="I26" s="13">
        <f>Orçamento!J102</f>
        <v>2200</v>
      </c>
    </row>
    <row r="27" spans="1:11" ht="8.25" customHeight="1" outlineLevel="1">
      <c r="B27" s="6"/>
      <c r="C27" s="6"/>
      <c r="D27" s="6"/>
      <c r="F27" s="17"/>
      <c r="G27" s="17"/>
      <c r="I27" s="11"/>
    </row>
    <row r="28" spans="1:11" outlineLevel="1">
      <c r="B28" s="168"/>
      <c r="C28" s="168"/>
      <c r="D28" s="168"/>
      <c r="E28" s="11"/>
      <c r="F28" s="169"/>
      <c r="G28" s="170"/>
      <c r="H28" s="11"/>
      <c r="I28" s="72"/>
    </row>
    <row r="29" spans="1:11" ht="8.4499999999999993" customHeight="1" outlineLevel="1">
      <c r="B29" s="6"/>
      <c r="C29" s="6"/>
      <c r="D29" s="6"/>
      <c r="F29" s="17"/>
      <c r="G29" s="17"/>
      <c r="I29" s="11"/>
    </row>
    <row r="30" spans="1:11" ht="10.5" customHeight="1" outlineLevel="1"/>
    <row r="31" spans="1:11" ht="20.100000000000001" customHeight="1" outlineLevel="1">
      <c r="A31" s="53"/>
      <c r="B31" s="33" t="s">
        <v>29</v>
      </c>
      <c r="C31" s="31"/>
      <c r="F31" s="7"/>
      <c r="G31" s="236" t="s">
        <v>237</v>
      </c>
      <c r="H31" s="236"/>
      <c r="J31" s="12"/>
      <c r="K31" s="68"/>
    </row>
    <row r="32" spans="1:11" ht="15.75" customHeight="1" outlineLevel="1">
      <c r="A32" s="53"/>
      <c r="B32" s="33"/>
      <c r="C32" s="31"/>
      <c r="D32" s="67" t="str">
        <f>Orçamento!D113</f>
        <v xml:space="preserve"> Adriel Stuchi - Arquiteto e Urbanista - CAU n° A147216-0</v>
      </c>
      <c r="E32" s="12"/>
      <c r="F32" s="7"/>
      <c r="G32" s="207" t="s">
        <v>158</v>
      </c>
      <c r="H32" s="207"/>
      <c r="J32" s="12"/>
    </row>
    <row r="33" spans="1:10" ht="13.5" customHeight="1" outlineLevel="1">
      <c r="A33" s="53"/>
      <c r="F33" s="57"/>
      <c r="G33" s="229" t="s">
        <v>159</v>
      </c>
      <c r="H33" s="229"/>
      <c r="I33" s="54"/>
      <c r="J33" s="12"/>
    </row>
    <row r="34" spans="1:10" ht="20.100000000000001" customHeight="1" outlineLevel="1" collapsed="1">
      <c r="G34" s="203"/>
      <c r="H34" s="203"/>
    </row>
    <row r="35" spans="1:10" ht="19.5" customHeight="1"/>
    <row r="36" spans="1:10" ht="20.100000000000001" customHeight="1">
      <c r="A36" s="53"/>
      <c r="F36" s="57"/>
      <c r="G36" s="55"/>
      <c r="I36" s="58"/>
    </row>
    <row r="37" spans="1:10" ht="23.25" customHeight="1" outlineLevel="1"/>
    <row r="38" spans="1:10" ht="21.75" customHeight="1" outlineLevel="1"/>
    <row r="39" spans="1:10" ht="21.75" customHeight="1" outlineLevel="1"/>
    <row r="40" spans="1:10" ht="20.100000000000001" customHeight="1" outlineLevel="1"/>
    <row r="41" spans="1:10" ht="11.25" customHeight="1" outlineLevel="1"/>
    <row r="42" spans="1:10" ht="25.5" customHeight="1" outlineLevel="1"/>
    <row r="43" spans="1:10" ht="30" customHeight="1" outlineLevel="1"/>
    <row r="44" spans="1:10" ht="20.25" customHeight="1" outlineLevel="1"/>
    <row r="45" spans="1:10" ht="17.25" customHeight="1" outlineLevel="1"/>
    <row r="46" spans="1:10" ht="25.5" customHeight="1" outlineLevel="1"/>
    <row r="47" spans="1:10" ht="23.25" customHeight="1" outlineLevel="1"/>
    <row r="48" spans="1:10" ht="20.100000000000001" customHeight="1" outlineLevel="1"/>
    <row r="49" ht="30" customHeight="1" outlineLevel="1"/>
    <row r="50" ht="21" customHeight="1" outlineLevel="1"/>
    <row r="51" ht="30" customHeight="1" outlineLevel="1"/>
    <row r="52" ht="20.100000000000001" customHeight="1" outlineLevel="1"/>
    <row r="53" ht="20.100000000000001" customHeight="1" outlineLevel="1"/>
    <row r="54" ht="20.100000000000001" customHeight="1"/>
    <row r="55" ht="30" customHeight="1" outlineLevel="1"/>
    <row r="56" ht="30" customHeight="1" outlineLevel="1"/>
    <row r="57" ht="30" customHeight="1" outlineLevel="1"/>
    <row r="58" ht="30" customHeight="1" outlineLevel="1"/>
    <row r="59" ht="20.100000000000001" customHeight="1" outlineLevel="1"/>
    <row r="60" ht="39.950000000000003" customHeight="1" outlineLevel="1"/>
    <row r="61" ht="20.100000000000001" customHeight="1" outlineLevel="1"/>
    <row r="62" ht="20.100000000000001" customHeight="1"/>
    <row r="63" ht="20.100000000000001" customHeight="1"/>
    <row r="64" ht="20.100000000000001" customHeight="1" outlineLevel="1"/>
    <row r="65" spans="1:9" ht="30" customHeight="1" outlineLevel="1"/>
    <row r="66" spans="1:9" s="12" customFormat="1" ht="30" customHeight="1" outlineLevel="1">
      <c r="A66" s="6"/>
      <c r="B66" s="7"/>
      <c r="C66" s="7"/>
      <c r="D66" s="7"/>
      <c r="E66" s="8"/>
      <c r="F66" s="15"/>
      <c r="G66" s="14"/>
      <c r="H66" s="1"/>
      <c r="I66" s="1"/>
    </row>
    <row r="67" spans="1:9" ht="30" customHeight="1" outlineLevel="1"/>
    <row r="68" spans="1:9" ht="30" customHeight="1" outlineLevel="1"/>
    <row r="69" spans="1:9" ht="30" customHeight="1" outlineLevel="1"/>
    <row r="70" spans="1:9" ht="30" customHeight="1" outlineLevel="1"/>
    <row r="71" spans="1:9" ht="20.100000000000001" customHeight="1" outlineLevel="1"/>
    <row r="72" spans="1:9" ht="20.100000000000001" customHeight="1" outlineLevel="1"/>
    <row r="73" spans="1:9" ht="20.100000000000001" customHeight="1" outlineLevel="1"/>
    <row r="74" spans="1:9" ht="20.100000000000001" customHeight="1" outlineLevel="1"/>
    <row r="75" spans="1:9" ht="27.75" customHeight="1" outlineLevel="1"/>
    <row r="76" spans="1:9" ht="38.25" customHeight="1" outlineLevel="1"/>
    <row r="77" spans="1:9" ht="27.75" customHeight="1" outlineLevel="1"/>
    <row r="78" spans="1:9" ht="27.75" customHeight="1" outlineLevel="1"/>
    <row r="79" spans="1:9" ht="27.75" customHeight="1" outlineLevel="1"/>
    <row r="80" spans="1:9" ht="27.75" customHeight="1" outlineLevel="1"/>
    <row r="81" ht="27.75" customHeight="1" outlineLevel="1"/>
    <row r="82" ht="20.100000000000001" customHeight="1" outlineLevel="1"/>
    <row r="83" ht="30" customHeight="1" outlineLevel="1"/>
    <row r="84" ht="30" customHeight="1" outlineLevel="1"/>
    <row r="85" ht="20.100000000000001" customHeight="1" outlineLevel="1"/>
    <row r="86" ht="20.100000000000001" customHeight="1" outlineLevel="1"/>
    <row r="87" ht="30" customHeight="1" outlineLevel="1"/>
    <row r="88" ht="30" customHeight="1" outlineLevel="1"/>
    <row r="89" ht="20.100000000000001" customHeight="1" outlineLevel="1"/>
    <row r="90" ht="30" customHeight="1" outlineLevel="1"/>
    <row r="91" ht="20.100000000000001" customHeight="1" outlineLevel="1"/>
    <row r="92" ht="30" customHeight="1" outlineLevel="1"/>
    <row r="93" ht="30" customHeight="1" outlineLevel="1"/>
    <row r="94" ht="30" customHeight="1" outlineLevel="1"/>
    <row r="95" ht="30" customHeight="1" outlineLevel="1"/>
    <row r="96" ht="30" customHeight="1" outlineLevel="1"/>
    <row r="97" ht="30" customHeight="1" outlineLevel="1"/>
    <row r="98" ht="30" customHeight="1" outlineLevel="1"/>
    <row r="99" ht="30" customHeight="1" outlineLevel="1"/>
    <row r="100" ht="30" customHeight="1" outlineLevel="1"/>
    <row r="101" ht="30" customHeight="1" outlineLevel="1"/>
    <row r="102" ht="20.100000000000001" customHeight="1" outlineLevel="1"/>
    <row r="103" ht="20.100000000000001" customHeight="1" outlineLevel="1"/>
    <row r="104" ht="20.100000000000001" customHeight="1" outlineLevel="1"/>
    <row r="105" ht="20.100000000000001" customHeight="1" outlineLevel="1"/>
    <row r="106" ht="20.100000000000001" customHeight="1" outlineLevel="1"/>
    <row r="107" ht="20.100000000000001" customHeight="1" outlineLevel="1"/>
    <row r="108" ht="20.100000000000001" customHeight="1" outlineLevel="1"/>
    <row r="109" ht="30" customHeight="1" outlineLevel="1"/>
    <row r="110" ht="20.100000000000001" customHeight="1" outlineLevel="1"/>
    <row r="111" ht="20.100000000000001" customHeight="1"/>
    <row r="112" ht="20.100000000000001" customHeight="1"/>
    <row r="113" ht="20.100000000000001" customHeight="1" outlineLevel="1"/>
    <row r="114" ht="20.100000000000001" customHeight="1" outlineLevel="1"/>
    <row r="115" ht="20.100000000000001" customHeight="1" outlineLevel="1"/>
    <row r="116" ht="20.100000000000001" customHeight="1" outlineLevel="1"/>
    <row r="117" ht="20.100000000000001" customHeight="1" outlineLevel="1"/>
    <row r="118" ht="20.100000000000001" customHeight="1" outlineLevel="1"/>
    <row r="119" ht="20.100000000000001" customHeight="1" outlineLevel="1"/>
    <row r="120" ht="20.100000000000001" customHeight="1"/>
    <row r="121" ht="20.100000000000001" customHeight="1"/>
    <row r="122" ht="20.100000000000001" customHeight="1" outlineLevel="1"/>
    <row r="123" ht="20.100000000000001" customHeight="1" outlineLevel="1"/>
    <row r="124" ht="20.100000000000001" customHeight="1"/>
    <row r="125" ht="20.100000000000001" customHeight="1"/>
    <row r="126" ht="30" customHeight="1" outlineLevel="1"/>
    <row r="127" ht="33" customHeight="1" outlineLevel="1"/>
    <row r="128" ht="33" customHeight="1" outlineLevel="1"/>
    <row r="129" ht="30" customHeight="1" outlineLevel="1"/>
    <row r="130" ht="30" customHeight="1" outlineLevel="1"/>
    <row r="131" ht="30" customHeight="1" outlineLevel="1"/>
    <row r="132" ht="30" customHeight="1" outlineLevel="1"/>
    <row r="133" ht="30" customHeight="1" outlineLevel="1"/>
    <row r="134" ht="30" customHeight="1" outlineLevel="1"/>
    <row r="135" ht="20.100000000000001" customHeight="1" outlineLevel="1"/>
    <row r="136" ht="20.100000000000001" customHeight="1" outlineLevel="1"/>
    <row r="137" ht="20.100000000000001" customHeight="1" outlineLevel="1"/>
    <row r="138" ht="20.100000000000001" customHeight="1" outlineLevel="1"/>
    <row r="139" ht="20.100000000000001" customHeight="1"/>
    <row r="140" ht="20.100000000000001" customHeight="1"/>
    <row r="141" ht="20.100000000000001" customHeight="1" outlineLevel="1"/>
    <row r="142" ht="20.100000000000001" customHeight="1" outlineLevel="1"/>
    <row r="143" ht="30" customHeight="1" outlineLevel="1"/>
    <row r="144" ht="20.100000000000001" customHeight="1" outlineLevel="1"/>
    <row r="145" spans="1:10" ht="20.100000000000001" customHeight="1" outlineLevel="1"/>
    <row r="146" spans="1:10" ht="20.100000000000001" customHeight="1" outlineLevel="1"/>
    <row r="147" spans="1:10" ht="20.100000000000001" customHeight="1" outlineLevel="1"/>
    <row r="148" spans="1:10" ht="30" customHeight="1" outlineLevel="1"/>
    <row r="149" spans="1:10" ht="30" customHeight="1" outlineLevel="1"/>
    <row r="150" spans="1:10" s="12" customFormat="1" ht="20.100000000000001" customHeight="1" outlineLevel="1">
      <c r="A150" s="6"/>
      <c r="B150" s="7"/>
      <c r="C150" s="7"/>
      <c r="D150" s="7"/>
      <c r="E150" s="8"/>
      <c r="F150" s="15"/>
      <c r="G150" s="14"/>
      <c r="H150" s="1"/>
      <c r="I150" s="1"/>
      <c r="J150" s="1"/>
    </row>
    <row r="151" spans="1:10" s="12" customFormat="1" ht="20.100000000000001" customHeight="1" outlineLevel="1">
      <c r="A151" s="6"/>
      <c r="B151" s="7"/>
      <c r="C151" s="7"/>
      <c r="D151" s="7"/>
      <c r="E151" s="8"/>
      <c r="F151" s="15"/>
      <c r="G151" s="14"/>
      <c r="H151" s="1"/>
      <c r="I151" s="1"/>
      <c r="J151" s="1"/>
    </row>
    <row r="152" spans="1:10" s="12" customFormat="1" ht="20.100000000000001" customHeight="1" outlineLevel="1">
      <c r="A152" s="6"/>
      <c r="B152" s="7"/>
      <c r="C152" s="7"/>
      <c r="D152" s="7"/>
      <c r="E152" s="8"/>
      <c r="F152" s="15"/>
      <c r="G152" s="14"/>
      <c r="H152" s="1"/>
      <c r="I152" s="1"/>
      <c r="J152" s="1"/>
    </row>
    <row r="153" spans="1:10" ht="20.100000000000001" customHeight="1" outlineLevel="1"/>
    <row r="154" spans="1:10" ht="20.100000000000001" customHeight="1" outlineLevel="1"/>
    <row r="155" spans="1:10" ht="30" customHeight="1" outlineLevel="1"/>
    <row r="156" spans="1:10" ht="20.100000000000001" customHeight="1" outlineLevel="1"/>
    <row r="157" spans="1:10" ht="20.100000000000001" customHeight="1" outlineLevel="1"/>
    <row r="158" spans="1:10" ht="30" customHeight="1" outlineLevel="1"/>
    <row r="159" spans="1:10" ht="20.100000000000001" customHeight="1" outlineLevel="1"/>
    <row r="160" spans="1:10" ht="20.100000000000001" customHeight="1" outlineLevel="1"/>
    <row r="161" spans="1:10" ht="20.100000000000001" customHeight="1" outlineLevel="1"/>
    <row r="162" spans="1:10" ht="20.100000000000001" customHeight="1"/>
    <row r="163" spans="1:10" ht="20.100000000000001" customHeight="1"/>
    <row r="164" spans="1:10" ht="20.100000000000001" customHeight="1" outlineLevel="1"/>
    <row r="165" spans="1:10" ht="20.100000000000001" customHeight="1" outlineLevel="1"/>
    <row r="166" spans="1:10" ht="20.100000000000001" customHeight="1" outlineLevel="1"/>
    <row r="167" spans="1:10" ht="20.100000000000001" customHeight="1" outlineLevel="1"/>
    <row r="168" spans="1:10" ht="20.100000000000001" customHeight="1" outlineLevel="1"/>
    <row r="169" spans="1:10" ht="20.100000000000001" customHeight="1" outlineLevel="1"/>
    <row r="170" spans="1:10" ht="20.100000000000001" customHeight="1" outlineLevel="1"/>
    <row r="171" spans="1:10" ht="20.100000000000001" customHeight="1" outlineLevel="1"/>
    <row r="172" spans="1:10" ht="20.100000000000001" customHeight="1" outlineLevel="1"/>
    <row r="173" spans="1:10" ht="20.100000000000001" customHeight="1" outlineLevel="1"/>
    <row r="174" spans="1:10" ht="20.100000000000001" customHeight="1" outlineLevel="1"/>
    <row r="175" spans="1:10" ht="20.100000000000001" customHeight="1" outlineLevel="1"/>
    <row r="176" spans="1:10" s="12" customFormat="1" ht="20.100000000000001" customHeight="1">
      <c r="A176" s="6"/>
      <c r="B176" s="7"/>
      <c r="C176" s="7"/>
      <c r="D176" s="7"/>
      <c r="E176" s="8"/>
      <c r="F176" s="15"/>
      <c r="G176" s="14"/>
      <c r="H176" s="1"/>
      <c r="I176" s="1"/>
      <c r="J176" s="1"/>
    </row>
    <row r="177" spans="1:10" ht="20.100000000000001" customHeight="1"/>
    <row r="178" spans="1:10" s="12" customFormat="1" ht="20.100000000000001" customHeight="1" outlineLevel="1">
      <c r="A178" s="6"/>
      <c r="B178" s="7"/>
      <c r="C178" s="7"/>
      <c r="D178" s="7"/>
      <c r="E178" s="8"/>
      <c r="F178" s="15"/>
      <c r="G178" s="14"/>
      <c r="H178" s="1"/>
      <c r="I178" s="1"/>
      <c r="J178" s="1"/>
    </row>
    <row r="179" spans="1:10" s="12" customFormat="1" ht="20.100000000000001" customHeight="1" outlineLevel="1">
      <c r="A179" s="6"/>
      <c r="B179" s="7"/>
      <c r="C179" s="7"/>
      <c r="D179" s="7"/>
      <c r="E179" s="8"/>
      <c r="F179" s="15"/>
      <c r="G179" s="14"/>
      <c r="H179" s="1"/>
      <c r="I179" s="1"/>
      <c r="J179" s="1"/>
    </row>
    <row r="180" spans="1:10" s="12" customFormat="1" ht="20.100000000000001" customHeight="1" outlineLevel="1">
      <c r="A180" s="6"/>
      <c r="B180" s="7"/>
      <c r="C180" s="7"/>
      <c r="D180" s="7"/>
      <c r="E180" s="8"/>
      <c r="F180" s="15"/>
      <c r="G180" s="14"/>
      <c r="H180" s="1"/>
      <c r="I180" s="1"/>
      <c r="J180" s="1"/>
    </row>
    <row r="181" spans="1:10" s="12" customFormat="1" ht="20.100000000000001" customHeight="1" outlineLevel="1">
      <c r="A181" s="6"/>
      <c r="B181" s="7"/>
      <c r="C181" s="7"/>
      <c r="D181" s="7"/>
      <c r="E181" s="8"/>
      <c r="F181" s="15"/>
      <c r="G181" s="14"/>
      <c r="H181" s="1"/>
      <c r="I181" s="1"/>
      <c r="J181" s="1"/>
    </row>
    <row r="182" spans="1:10" s="12" customFormat="1" ht="20.100000000000001" customHeight="1" outlineLevel="1">
      <c r="A182" s="6"/>
      <c r="B182" s="7"/>
      <c r="C182" s="7"/>
      <c r="D182" s="7"/>
      <c r="E182" s="8"/>
      <c r="F182" s="15"/>
      <c r="G182" s="14"/>
      <c r="H182" s="1"/>
      <c r="I182" s="1"/>
      <c r="J182" s="1"/>
    </row>
    <row r="183" spans="1:10" s="12" customFormat="1" ht="20.100000000000001" customHeight="1" outlineLevel="1">
      <c r="A183" s="6"/>
      <c r="B183" s="7"/>
      <c r="C183" s="7"/>
      <c r="D183" s="7"/>
      <c r="E183" s="8"/>
      <c r="F183" s="15"/>
      <c r="G183" s="14"/>
      <c r="H183" s="1"/>
      <c r="I183" s="1"/>
      <c r="J183" s="1"/>
    </row>
    <row r="184" spans="1:10" s="12" customFormat="1" ht="20.100000000000001" customHeight="1" outlineLevel="1">
      <c r="A184" s="6"/>
      <c r="B184" s="7"/>
      <c r="C184" s="7"/>
      <c r="D184" s="7"/>
      <c r="E184" s="8"/>
      <c r="F184" s="15"/>
      <c r="G184" s="14"/>
      <c r="H184" s="1"/>
      <c r="I184" s="1"/>
      <c r="J184" s="1"/>
    </row>
    <row r="185" spans="1:10" s="12" customFormat="1" ht="30" customHeight="1" outlineLevel="1">
      <c r="A185" s="6"/>
      <c r="B185" s="7"/>
      <c r="C185" s="7"/>
      <c r="D185" s="7"/>
      <c r="E185" s="8"/>
      <c r="F185" s="15"/>
      <c r="G185" s="14"/>
      <c r="H185" s="1"/>
      <c r="I185" s="1"/>
      <c r="J185" s="1"/>
    </row>
    <row r="186" spans="1:10" s="12" customFormat="1" ht="30" customHeight="1" outlineLevel="1">
      <c r="A186" s="6"/>
      <c r="B186" s="7"/>
      <c r="C186" s="7"/>
      <c r="D186" s="7"/>
      <c r="E186" s="8"/>
      <c r="F186" s="15"/>
      <c r="G186" s="14"/>
      <c r="H186" s="1"/>
      <c r="I186" s="1"/>
      <c r="J186" s="1"/>
    </row>
    <row r="187" spans="1:10" s="12" customFormat="1" ht="30" customHeight="1" outlineLevel="1">
      <c r="A187" s="6"/>
      <c r="B187" s="7"/>
      <c r="C187" s="7"/>
      <c r="D187" s="7"/>
      <c r="E187" s="8"/>
      <c r="F187" s="15"/>
      <c r="G187" s="14"/>
      <c r="H187" s="1"/>
      <c r="I187" s="1"/>
      <c r="J187" s="1"/>
    </row>
    <row r="188" spans="1:10" s="12" customFormat="1" ht="30" customHeight="1" outlineLevel="1">
      <c r="A188" s="6"/>
      <c r="B188" s="7"/>
      <c r="C188" s="7"/>
      <c r="D188" s="7"/>
      <c r="E188" s="8"/>
      <c r="F188" s="15"/>
      <c r="G188" s="14"/>
      <c r="H188" s="1"/>
      <c r="I188" s="1"/>
      <c r="J188" s="1"/>
    </row>
    <row r="189" spans="1:10" s="12" customFormat="1" ht="30" customHeight="1" outlineLevel="1">
      <c r="A189" s="6"/>
      <c r="B189" s="7"/>
      <c r="C189" s="7"/>
      <c r="D189" s="7"/>
      <c r="E189" s="8"/>
      <c r="F189" s="15"/>
      <c r="G189" s="14"/>
      <c r="H189" s="1"/>
      <c r="I189" s="1"/>
      <c r="J189" s="1"/>
    </row>
    <row r="190" spans="1:10" s="12" customFormat="1" ht="30" customHeight="1" outlineLevel="1">
      <c r="A190" s="6"/>
      <c r="B190" s="7"/>
      <c r="C190" s="7"/>
      <c r="D190" s="7"/>
      <c r="E190" s="8"/>
      <c r="F190" s="15"/>
      <c r="G190" s="14"/>
      <c r="H190" s="1"/>
      <c r="I190" s="1"/>
      <c r="J190" s="1"/>
    </row>
    <row r="191" spans="1:10" s="12" customFormat="1" ht="30" customHeight="1" outlineLevel="1">
      <c r="A191" s="6"/>
      <c r="B191" s="7"/>
      <c r="C191" s="7"/>
      <c r="D191" s="7"/>
      <c r="E191" s="8"/>
      <c r="F191" s="15"/>
      <c r="G191" s="14"/>
      <c r="H191" s="1"/>
      <c r="I191" s="1"/>
      <c r="J191" s="1"/>
    </row>
    <row r="192" spans="1:10" s="12" customFormat="1" ht="30" customHeight="1" outlineLevel="1">
      <c r="A192" s="6"/>
      <c r="B192" s="7"/>
      <c r="C192" s="7"/>
      <c r="D192" s="7"/>
      <c r="E192" s="8"/>
      <c r="F192" s="15"/>
      <c r="G192" s="14"/>
      <c r="H192" s="1"/>
      <c r="I192" s="1"/>
      <c r="J192" s="1"/>
    </row>
    <row r="193" spans="1:10" s="12" customFormat="1" ht="30" customHeight="1" outlineLevel="1">
      <c r="A193" s="6"/>
      <c r="B193" s="7"/>
      <c r="C193" s="7"/>
      <c r="D193" s="7"/>
      <c r="E193" s="8"/>
      <c r="F193" s="15"/>
      <c r="G193" s="14"/>
      <c r="H193" s="1"/>
      <c r="I193" s="1"/>
      <c r="J193" s="1"/>
    </row>
    <row r="194" spans="1:10" s="12" customFormat="1" ht="30" customHeight="1" outlineLevel="1">
      <c r="A194" s="6"/>
      <c r="B194" s="7"/>
      <c r="C194" s="7"/>
      <c r="D194" s="7"/>
      <c r="E194" s="8"/>
      <c r="F194" s="15"/>
      <c r="G194" s="14"/>
      <c r="H194" s="1"/>
      <c r="I194" s="1"/>
      <c r="J194" s="1"/>
    </row>
    <row r="195" spans="1:10" s="12" customFormat="1" ht="30" customHeight="1" outlineLevel="1">
      <c r="A195" s="6"/>
      <c r="B195" s="7"/>
      <c r="C195" s="7"/>
      <c r="D195" s="7"/>
      <c r="E195" s="8"/>
      <c r="F195" s="15"/>
      <c r="G195" s="14"/>
      <c r="H195" s="1"/>
      <c r="I195" s="1"/>
      <c r="J195" s="1"/>
    </row>
    <row r="196" spans="1:10" s="12" customFormat="1" ht="30" customHeight="1" outlineLevel="1">
      <c r="A196" s="6"/>
      <c r="B196" s="7"/>
      <c r="C196" s="7"/>
      <c r="D196" s="7"/>
      <c r="E196" s="8"/>
      <c r="F196" s="15"/>
      <c r="G196" s="14"/>
      <c r="H196" s="1"/>
      <c r="I196" s="1"/>
      <c r="J196" s="1"/>
    </row>
    <row r="197" spans="1:10" s="12" customFormat="1" ht="20.100000000000001" customHeight="1" outlineLevel="1">
      <c r="A197" s="6"/>
      <c r="B197" s="7"/>
      <c r="C197" s="7"/>
      <c r="D197" s="7"/>
      <c r="E197" s="8"/>
      <c r="F197" s="15"/>
      <c r="G197" s="14"/>
      <c r="H197" s="1"/>
      <c r="I197" s="1"/>
      <c r="J197" s="1"/>
    </row>
    <row r="198" spans="1:10" s="12" customFormat="1" ht="20.100000000000001" customHeight="1" outlineLevel="1">
      <c r="A198" s="6"/>
      <c r="B198" s="7"/>
      <c r="C198" s="7"/>
      <c r="D198" s="7"/>
      <c r="E198" s="8"/>
      <c r="F198" s="15"/>
      <c r="G198" s="14"/>
      <c r="H198" s="1"/>
      <c r="I198" s="1"/>
      <c r="J198" s="1"/>
    </row>
    <row r="199" spans="1:10" s="12" customFormat="1" ht="20.100000000000001" customHeight="1" outlineLevel="1">
      <c r="A199" s="6"/>
      <c r="B199" s="7"/>
      <c r="C199" s="7"/>
      <c r="D199" s="7"/>
      <c r="E199" s="8"/>
      <c r="F199" s="15"/>
      <c r="G199" s="14"/>
      <c r="H199" s="1"/>
      <c r="I199" s="1"/>
      <c r="J199" s="1"/>
    </row>
    <row r="200" spans="1:10" s="12" customFormat="1" ht="20.100000000000001" customHeight="1" outlineLevel="1">
      <c r="A200" s="6"/>
      <c r="B200" s="7"/>
      <c r="C200" s="7"/>
      <c r="D200" s="7"/>
      <c r="E200" s="8"/>
      <c r="F200" s="15"/>
      <c r="G200" s="14"/>
      <c r="H200" s="1"/>
      <c r="I200" s="1"/>
      <c r="J200" s="1"/>
    </row>
    <row r="201" spans="1:10" s="12" customFormat="1" ht="20.100000000000001" customHeight="1" outlineLevel="1">
      <c r="A201" s="6"/>
      <c r="B201" s="7"/>
      <c r="C201" s="7"/>
      <c r="D201" s="7"/>
      <c r="E201" s="8"/>
      <c r="F201" s="15"/>
      <c r="G201" s="14"/>
      <c r="H201" s="1"/>
      <c r="I201" s="1"/>
      <c r="J201" s="1"/>
    </row>
    <row r="202" spans="1:10" s="12" customFormat="1" ht="20.100000000000001" customHeight="1" outlineLevel="1">
      <c r="A202" s="6"/>
      <c r="B202" s="7"/>
      <c r="C202" s="7"/>
      <c r="D202" s="7"/>
      <c r="E202" s="8"/>
      <c r="F202" s="15"/>
      <c r="G202" s="14"/>
      <c r="H202" s="1"/>
      <c r="I202" s="1"/>
      <c r="J202" s="1"/>
    </row>
    <row r="203" spans="1:10" s="12" customFormat="1" ht="20.100000000000001" customHeight="1" outlineLevel="1">
      <c r="A203" s="6"/>
      <c r="B203" s="7"/>
      <c r="C203" s="7"/>
      <c r="D203" s="7"/>
      <c r="E203" s="8"/>
      <c r="F203" s="15"/>
      <c r="G203" s="14"/>
      <c r="H203" s="1"/>
      <c r="I203" s="1"/>
      <c r="J203" s="1"/>
    </row>
    <row r="204" spans="1:10" s="12" customFormat="1" ht="20.100000000000001" customHeight="1" outlineLevel="1">
      <c r="A204" s="6"/>
      <c r="B204" s="7"/>
      <c r="C204" s="7"/>
      <c r="D204" s="7"/>
      <c r="E204" s="8"/>
      <c r="F204" s="15"/>
      <c r="G204" s="14"/>
      <c r="H204" s="1"/>
      <c r="I204" s="1"/>
      <c r="J204" s="1"/>
    </row>
    <row r="205" spans="1:10" s="12" customFormat="1" ht="20.100000000000001" customHeight="1" outlineLevel="1">
      <c r="A205" s="6"/>
      <c r="B205" s="7"/>
      <c r="C205" s="7"/>
      <c r="D205" s="7"/>
      <c r="E205" s="8"/>
      <c r="F205" s="15"/>
      <c r="G205" s="14"/>
      <c r="H205" s="1"/>
      <c r="I205" s="1"/>
      <c r="J205" s="1"/>
    </row>
    <row r="206" spans="1:10" s="12" customFormat="1" ht="20.100000000000001" customHeight="1" outlineLevel="1">
      <c r="A206" s="6"/>
      <c r="B206" s="7"/>
      <c r="C206" s="7"/>
      <c r="D206" s="7"/>
      <c r="E206" s="8"/>
      <c r="F206" s="15"/>
      <c r="G206" s="14"/>
      <c r="H206" s="1"/>
      <c r="I206" s="1"/>
      <c r="J206" s="1"/>
    </row>
    <row r="207" spans="1:10" s="12" customFormat="1" ht="20.100000000000001" customHeight="1" outlineLevel="1">
      <c r="A207" s="6"/>
      <c r="B207" s="7"/>
      <c r="C207" s="7"/>
      <c r="D207" s="7"/>
      <c r="E207" s="8"/>
      <c r="F207" s="15"/>
      <c r="G207" s="14"/>
      <c r="H207" s="1"/>
      <c r="I207" s="1"/>
      <c r="J207" s="1"/>
    </row>
    <row r="208" spans="1:10" s="12" customFormat="1" ht="20.100000000000001" customHeight="1" outlineLevel="1">
      <c r="A208" s="6"/>
      <c r="B208" s="7"/>
      <c r="C208" s="7"/>
      <c r="D208" s="7"/>
      <c r="E208" s="8"/>
      <c r="F208" s="15"/>
      <c r="G208" s="14"/>
      <c r="H208" s="1"/>
      <c r="I208" s="1"/>
      <c r="J208" s="1"/>
    </row>
    <row r="209" spans="1:10" s="12" customFormat="1" ht="20.100000000000001" customHeight="1" outlineLevel="1">
      <c r="A209" s="6"/>
      <c r="B209" s="7"/>
      <c r="C209" s="7"/>
      <c r="D209" s="7"/>
      <c r="E209" s="8"/>
      <c r="F209" s="15"/>
      <c r="G209" s="14"/>
      <c r="H209" s="1"/>
      <c r="I209" s="1"/>
      <c r="J209" s="1"/>
    </row>
    <row r="210" spans="1:10" s="12" customFormat="1" ht="20.100000000000001" customHeight="1" outlineLevel="1">
      <c r="A210" s="6"/>
      <c r="B210" s="7"/>
      <c r="C210" s="7"/>
      <c r="D210" s="7"/>
      <c r="E210" s="8"/>
      <c r="F210" s="15"/>
      <c r="G210" s="14"/>
      <c r="H210" s="1"/>
      <c r="I210" s="1"/>
      <c r="J210" s="1"/>
    </row>
    <row r="211" spans="1:10" s="12" customFormat="1" ht="20.100000000000001" customHeight="1" outlineLevel="1">
      <c r="A211" s="6"/>
      <c r="B211" s="7"/>
      <c r="C211" s="7"/>
      <c r="D211" s="7"/>
      <c r="E211" s="8"/>
      <c r="F211" s="15"/>
      <c r="G211" s="14"/>
      <c r="H211" s="1"/>
      <c r="I211" s="1"/>
      <c r="J211" s="1"/>
    </row>
    <row r="212" spans="1:10" s="12" customFormat="1" ht="20.100000000000001" customHeight="1" outlineLevel="1">
      <c r="A212" s="6"/>
      <c r="B212" s="7"/>
      <c r="C212" s="7"/>
      <c r="D212" s="7"/>
      <c r="E212" s="8"/>
      <c r="F212" s="15"/>
      <c r="G212" s="14"/>
      <c r="H212" s="1"/>
      <c r="I212" s="1"/>
      <c r="J212" s="1"/>
    </row>
    <row r="213" spans="1:10" s="12" customFormat="1" ht="20.100000000000001" customHeight="1" outlineLevel="1">
      <c r="A213" s="6"/>
      <c r="B213" s="7"/>
      <c r="C213" s="7"/>
      <c r="D213" s="7"/>
      <c r="E213" s="8"/>
      <c r="F213" s="15"/>
      <c r="G213" s="14"/>
      <c r="H213" s="1"/>
      <c r="I213" s="1"/>
      <c r="J213" s="1"/>
    </row>
    <row r="214" spans="1:10" s="12" customFormat="1" ht="20.100000000000001" customHeight="1" outlineLevel="1">
      <c r="A214" s="6"/>
      <c r="B214" s="7"/>
      <c r="C214" s="7"/>
      <c r="D214" s="7"/>
      <c r="E214" s="8"/>
      <c r="F214" s="15"/>
      <c r="G214" s="14"/>
      <c r="H214" s="1"/>
      <c r="I214" s="1"/>
      <c r="J214" s="1"/>
    </row>
    <row r="215" spans="1:10" s="12" customFormat="1" ht="20.100000000000001" customHeight="1" outlineLevel="1">
      <c r="A215" s="6"/>
      <c r="B215" s="7"/>
      <c r="C215" s="7"/>
      <c r="D215" s="7"/>
      <c r="E215" s="8"/>
      <c r="F215" s="15"/>
      <c r="G215" s="14"/>
      <c r="H215" s="1"/>
      <c r="I215" s="1"/>
      <c r="J215" s="1"/>
    </row>
    <row r="216" spans="1:10" s="12" customFormat="1" ht="20.100000000000001" customHeight="1" outlineLevel="1">
      <c r="A216" s="6"/>
      <c r="B216" s="7"/>
      <c r="C216" s="7"/>
      <c r="D216" s="7"/>
      <c r="E216" s="8"/>
      <c r="F216" s="15"/>
      <c r="G216" s="14"/>
      <c r="H216" s="1"/>
      <c r="I216" s="1"/>
      <c r="J216" s="1"/>
    </row>
    <row r="217" spans="1:10" s="12" customFormat="1" ht="20.100000000000001" customHeight="1" outlineLevel="1">
      <c r="A217" s="6"/>
      <c r="B217" s="7"/>
      <c r="C217" s="7"/>
      <c r="D217" s="7"/>
      <c r="E217" s="8"/>
      <c r="F217" s="15"/>
      <c r="G217" s="14"/>
      <c r="H217" s="1"/>
      <c r="I217" s="1"/>
      <c r="J217" s="1"/>
    </row>
    <row r="218" spans="1:10" s="12" customFormat="1" ht="20.100000000000001" customHeight="1" outlineLevel="1">
      <c r="A218" s="6"/>
      <c r="B218" s="7"/>
      <c r="C218" s="7"/>
      <c r="D218" s="7"/>
      <c r="E218" s="8"/>
      <c r="F218" s="15"/>
      <c r="G218" s="14"/>
      <c r="H218" s="1"/>
      <c r="I218" s="1"/>
      <c r="J218" s="1"/>
    </row>
    <row r="219" spans="1:10" s="12" customFormat="1" ht="20.100000000000001" customHeight="1" outlineLevel="1">
      <c r="A219" s="6"/>
      <c r="B219" s="7"/>
      <c r="C219" s="7"/>
      <c r="D219" s="7"/>
      <c r="E219" s="8"/>
      <c r="F219" s="15"/>
      <c r="G219" s="14"/>
      <c r="H219" s="1"/>
      <c r="I219" s="1"/>
      <c r="J219" s="1"/>
    </row>
    <row r="220" spans="1:10" s="12" customFormat="1" ht="20.100000000000001" customHeight="1" outlineLevel="1">
      <c r="A220" s="6"/>
      <c r="B220" s="7"/>
      <c r="C220" s="7"/>
      <c r="D220" s="7"/>
      <c r="E220" s="8"/>
      <c r="F220" s="15"/>
      <c r="G220" s="14"/>
      <c r="H220" s="1"/>
      <c r="I220" s="1"/>
      <c r="J220" s="1"/>
    </row>
    <row r="221" spans="1:10" s="12" customFormat="1" ht="20.100000000000001" customHeight="1" outlineLevel="1">
      <c r="A221" s="6"/>
      <c r="B221" s="7"/>
      <c r="C221" s="7"/>
      <c r="D221" s="7"/>
      <c r="E221" s="8"/>
      <c r="F221" s="15"/>
      <c r="G221" s="14"/>
      <c r="H221" s="1"/>
      <c r="I221" s="1"/>
      <c r="J221" s="1"/>
    </row>
    <row r="222" spans="1:10" s="12" customFormat="1" ht="20.100000000000001" customHeight="1" outlineLevel="1">
      <c r="A222" s="6"/>
      <c r="B222" s="7"/>
      <c r="C222" s="7"/>
      <c r="D222" s="7"/>
      <c r="E222" s="8"/>
      <c r="F222" s="15"/>
      <c r="G222" s="14"/>
      <c r="H222" s="1"/>
      <c r="I222" s="1"/>
      <c r="J222" s="1"/>
    </row>
    <row r="223" spans="1:10" s="12" customFormat="1" ht="20.100000000000001" customHeight="1" outlineLevel="1">
      <c r="A223" s="6"/>
      <c r="B223" s="7"/>
      <c r="C223" s="7"/>
      <c r="D223" s="7"/>
      <c r="E223" s="8"/>
      <c r="F223" s="15"/>
      <c r="G223" s="14"/>
      <c r="H223" s="1"/>
      <c r="I223" s="1"/>
      <c r="J223" s="1"/>
    </row>
    <row r="224" spans="1:10" s="12" customFormat="1" ht="20.100000000000001" customHeight="1" outlineLevel="1">
      <c r="A224" s="6"/>
      <c r="B224" s="7"/>
      <c r="C224" s="7"/>
      <c r="D224" s="7"/>
      <c r="E224" s="8"/>
      <c r="F224" s="15"/>
      <c r="G224" s="14"/>
      <c r="H224" s="1"/>
      <c r="I224" s="1"/>
      <c r="J224" s="1"/>
    </row>
    <row r="225" spans="1:10" s="12" customFormat="1" ht="20.100000000000001" customHeight="1" outlineLevel="1">
      <c r="A225" s="6"/>
      <c r="B225" s="7"/>
      <c r="C225" s="7"/>
      <c r="D225" s="7"/>
      <c r="E225" s="8"/>
      <c r="F225" s="15"/>
      <c r="G225" s="14"/>
      <c r="H225" s="1"/>
      <c r="I225" s="1"/>
      <c r="J225" s="1"/>
    </row>
    <row r="226" spans="1:10" s="12" customFormat="1" ht="20.100000000000001" customHeight="1" outlineLevel="1">
      <c r="A226" s="6"/>
      <c r="B226" s="7"/>
      <c r="C226" s="7"/>
      <c r="D226" s="7"/>
      <c r="E226" s="8"/>
      <c r="F226" s="15"/>
      <c r="G226" s="14"/>
      <c r="H226" s="1"/>
      <c r="I226" s="1"/>
      <c r="J226" s="1"/>
    </row>
    <row r="227" spans="1:10" s="12" customFormat="1" ht="20.100000000000001" customHeight="1" outlineLevel="1">
      <c r="A227" s="6"/>
      <c r="B227" s="7"/>
      <c r="C227" s="7"/>
      <c r="D227" s="7"/>
      <c r="E227" s="8"/>
      <c r="F227" s="15"/>
      <c r="G227" s="14"/>
      <c r="H227" s="1"/>
      <c r="I227" s="1"/>
      <c r="J227" s="1"/>
    </row>
    <row r="228" spans="1:10" s="12" customFormat="1" ht="20.100000000000001" customHeight="1" outlineLevel="1">
      <c r="A228" s="6"/>
      <c r="B228" s="7"/>
      <c r="C228" s="7"/>
      <c r="D228" s="7"/>
      <c r="E228" s="8"/>
      <c r="F228" s="15"/>
      <c r="G228" s="14"/>
      <c r="H228" s="1"/>
      <c r="I228" s="1"/>
      <c r="J228" s="1"/>
    </row>
    <row r="229" spans="1:10" s="12" customFormat="1" ht="20.100000000000001" customHeight="1" outlineLevel="1">
      <c r="A229" s="6"/>
      <c r="B229" s="7"/>
      <c r="C229" s="7"/>
      <c r="D229" s="7"/>
      <c r="E229" s="8"/>
      <c r="F229" s="15"/>
      <c r="G229" s="14"/>
      <c r="H229" s="1"/>
      <c r="I229" s="1"/>
      <c r="J229" s="1"/>
    </row>
    <row r="230" spans="1:10" s="12" customFormat="1" ht="20.100000000000001" customHeight="1" outlineLevel="1">
      <c r="A230" s="6"/>
      <c r="B230" s="7"/>
      <c r="C230" s="7"/>
      <c r="D230" s="7"/>
      <c r="E230" s="8"/>
      <c r="F230" s="15"/>
      <c r="G230" s="14"/>
      <c r="H230" s="1"/>
      <c r="I230" s="1"/>
      <c r="J230" s="1"/>
    </row>
    <row r="231" spans="1:10" s="12" customFormat="1" ht="20.100000000000001" customHeight="1" outlineLevel="1">
      <c r="A231" s="6"/>
      <c r="B231" s="7"/>
      <c r="C231" s="7"/>
      <c r="D231" s="7"/>
      <c r="E231" s="8"/>
      <c r="F231" s="15"/>
      <c r="G231" s="14"/>
      <c r="H231" s="1"/>
      <c r="I231" s="1"/>
      <c r="J231" s="1"/>
    </row>
    <row r="232" spans="1:10" s="12" customFormat="1" ht="20.100000000000001" customHeight="1" outlineLevel="1">
      <c r="A232" s="6"/>
      <c r="B232" s="7"/>
      <c r="C232" s="7"/>
      <c r="D232" s="7"/>
      <c r="E232" s="8"/>
      <c r="F232" s="15"/>
      <c r="G232" s="14"/>
      <c r="H232" s="1"/>
      <c r="I232" s="1"/>
      <c r="J232" s="1"/>
    </row>
    <row r="233" spans="1:10" s="12" customFormat="1" ht="20.100000000000001" customHeight="1" outlineLevel="1">
      <c r="A233" s="6"/>
      <c r="B233" s="7"/>
      <c r="C233" s="7"/>
      <c r="D233" s="7"/>
      <c r="E233" s="8"/>
      <c r="F233" s="15"/>
      <c r="G233" s="14"/>
      <c r="H233" s="1"/>
      <c r="I233" s="1"/>
      <c r="J233" s="1"/>
    </row>
    <row r="234" spans="1:10" s="12" customFormat="1" ht="30" customHeight="1" outlineLevel="1">
      <c r="A234" s="6"/>
      <c r="B234" s="7"/>
      <c r="C234" s="7"/>
      <c r="D234" s="7"/>
      <c r="E234" s="8"/>
      <c r="F234" s="15"/>
      <c r="G234" s="14"/>
      <c r="H234" s="1"/>
      <c r="I234" s="1"/>
      <c r="J234" s="1"/>
    </row>
    <row r="235" spans="1:10" s="12" customFormat="1" ht="20.100000000000001" customHeight="1" outlineLevel="1">
      <c r="A235" s="6"/>
      <c r="B235" s="7"/>
      <c r="C235" s="7"/>
      <c r="D235" s="7"/>
      <c r="E235" s="8"/>
      <c r="F235" s="15"/>
      <c r="G235" s="14"/>
      <c r="H235" s="1"/>
      <c r="I235" s="1"/>
      <c r="J235" s="1"/>
    </row>
    <row r="236" spans="1:10" s="12" customFormat="1" ht="30" customHeight="1" outlineLevel="1">
      <c r="A236" s="6"/>
      <c r="B236" s="7"/>
      <c r="C236" s="7"/>
      <c r="D236" s="7"/>
      <c r="E236" s="8"/>
      <c r="F236" s="15"/>
      <c r="G236" s="14"/>
      <c r="H236" s="1"/>
      <c r="I236" s="1"/>
      <c r="J236" s="1"/>
    </row>
    <row r="237" spans="1:10" s="12" customFormat="1" ht="20.100000000000001" customHeight="1" outlineLevel="1">
      <c r="A237" s="6"/>
      <c r="B237" s="7"/>
      <c r="C237" s="7"/>
      <c r="D237" s="7"/>
      <c r="E237" s="8"/>
      <c r="F237" s="15"/>
      <c r="G237" s="14"/>
      <c r="H237" s="1"/>
      <c r="I237" s="1"/>
      <c r="J237" s="1"/>
    </row>
    <row r="238" spans="1:10" s="12" customFormat="1" ht="20.100000000000001" customHeight="1" outlineLevel="1">
      <c r="A238" s="6"/>
      <c r="B238" s="7"/>
      <c r="C238" s="7"/>
      <c r="D238" s="7"/>
      <c r="E238" s="8"/>
      <c r="F238" s="15"/>
      <c r="G238" s="14"/>
      <c r="H238" s="1"/>
      <c r="I238" s="1"/>
      <c r="J238" s="1"/>
    </row>
    <row r="239" spans="1:10" s="12" customFormat="1" ht="20.100000000000001" customHeight="1" outlineLevel="1">
      <c r="A239" s="6"/>
      <c r="B239" s="7"/>
      <c r="C239" s="7"/>
      <c r="D239" s="7"/>
      <c r="E239" s="8"/>
      <c r="F239" s="15"/>
      <c r="G239" s="14"/>
      <c r="H239" s="1"/>
      <c r="I239" s="1"/>
      <c r="J239" s="1"/>
    </row>
    <row r="240" spans="1:10" s="12" customFormat="1" ht="20.100000000000001" customHeight="1" outlineLevel="1">
      <c r="A240" s="6"/>
      <c r="B240" s="7"/>
      <c r="C240" s="7"/>
      <c r="D240" s="7"/>
      <c r="E240" s="8"/>
      <c r="F240" s="15"/>
      <c r="G240" s="14"/>
      <c r="H240" s="1"/>
      <c r="I240" s="1"/>
      <c r="J240" s="1"/>
    </row>
    <row r="241" spans="1:10" s="12" customFormat="1" ht="20.100000000000001" customHeight="1" outlineLevel="1">
      <c r="A241" s="6"/>
      <c r="B241" s="7"/>
      <c r="C241" s="7"/>
      <c r="D241" s="7"/>
      <c r="E241" s="8"/>
      <c r="F241" s="15"/>
      <c r="G241" s="14"/>
      <c r="H241" s="1"/>
      <c r="I241" s="1"/>
      <c r="J241" s="1"/>
    </row>
    <row r="242" spans="1:10" s="12" customFormat="1" ht="20.100000000000001" customHeight="1" outlineLevel="1">
      <c r="A242" s="6"/>
      <c r="B242" s="7"/>
      <c r="C242" s="7"/>
      <c r="D242" s="7"/>
      <c r="E242" s="8"/>
      <c r="F242" s="15"/>
      <c r="G242" s="14"/>
      <c r="H242" s="1"/>
      <c r="I242" s="1"/>
      <c r="J242" s="1"/>
    </row>
    <row r="243" spans="1:10" s="12" customFormat="1" ht="20.100000000000001" customHeight="1" outlineLevel="1">
      <c r="A243" s="6"/>
      <c r="B243" s="7"/>
      <c r="C243" s="7"/>
      <c r="D243" s="7"/>
      <c r="E243" s="8"/>
      <c r="F243" s="15"/>
      <c r="G243" s="14"/>
      <c r="H243" s="1"/>
      <c r="I243" s="1"/>
      <c r="J243" s="1"/>
    </row>
    <row r="244" spans="1:10" s="12" customFormat="1" ht="20.100000000000001" customHeight="1" outlineLevel="1">
      <c r="A244" s="6"/>
      <c r="B244" s="7"/>
      <c r="C244" s="7"/>
      <c r="D244" s="7"/>
      <c r="E244" s="8"/>
      <c r="F244" s="15"/>
      <c r="G244" s="14"/>
      <c r="H244" s="1"/>
      <c r="I244" s="1"/>
      <c r="J244" s="1"/>
    </row>
    <row r="245" spans="1:10" s="12" customFormat="1" ht="20.100000000000001" customHeight="1" outlineLevel="1">
      <c r="A245" s="6"/>
      <c r="B245" s="7"/>
      <c r="C245" s="7"/>
      <c r="D245" s="7"/>
      <c r="E245" s="8"/>
      <c r="F245" s="15"/>
      <c r="G245" s="14"/>
      <c r="H245" s="1"/>
      <c r="I245" s="1"/>
      <c r="J245" s="1"/>
    </row>
    <row r="246" spans="1:10" s="12" customFormat="1" ht="20.100000000000001" customHeight="1" outlineLevel="1">
      <c r="A246" s="6"/>
      <c r="B246" s="7"/>
      <c r="C246" s="7"/>
      <c r="D246" s="7"/>
      <c r="E246" s="8"/>
      <c r="F246" s="15"/>
      <c r="G246" s="14"/>
      <c r="H246" s="1"/>
      <c r="I246" s="1"/>
      <c r="J246" s="1"/>
    </row>
    <row r="247" spans="1:10" s="12" customFormat="1" ht="20.100000000000001" customHeight="1" outlineLevel="1">
      <c r="A247" s="6"/>
      <c r="B247" s="7"/>
      <c r="C247" s="7"/>
      <c r="D247" s="7"/>
      <c r="E247" s="8"/>
      <c r="F247" s="15"/>
      <c r="G247" s="14"/>
      <c r="H247" s="1"/>
      <c r="I247" s="1"/>
      <c r="J247" s="1"/>
    </row>
    <row r="248" spans="1:10" s="12" customFormat="1" ht="20.100000000000001" customHeight="1" outlineLevel="1">
      <c r="A248" s="6"/>
      <c r="B248" s="7"/>
      <c r="C248" s="7"/>
      <c r="D248" s="7"/>
      <c r="E248" s="8"/>
      <c r="F248" s="15"/>
      <c r="G248" s="14"/>
      <c r="H248" s="1"/>
      <c r="I248" s="1"/>
      <c r="J248" s="1"/>
    </row>
    <row r="249" spans="1:10" s="12" customFormat="1" ht="20.100000000000001" customHeight="1" outlineLevel="1">
      <c r="A249" s="6"/>
      <c r="B249" s="7"/>
      <c r="C249" s="7"/>
      <c r="D249" s="7"/>
      <c r="E249" s="8"/>
      <c r="F249" s="15"/>
      <c r="G249" s="14"/>
      <c r="H249" s="1"/>
      <c r="I249" s="1"/>
      <c r="J249" s="1"/>
    </row>
    <row r="250" spans="1:10" s="12" customFormat="1" ht="20.100000000000001" customHeight="1" outlineLevel="1">
      <c r="A250" s="6"/>
      <c r="B250" s="7"/>
      <c r="C250" s="7"/>
      <c r="D250" s="7"/>
      <c r="E250" s="8"/>
      <c r="F250" s="15"/>
      <c r="G250" s="14"/>
      <c r="H250" s="1"/>
      <c r="I250" s="1"/>
      <c r="J250" s="1"/>
    </row>
    <row r="251" spans="1:10" s="12" customFormat="1" ht="20.100000000000001" customHeight="1" outlineLevel="1">
      <c r="A251" s="6"/>
      <c r="B251" s="7"/>
      <c r="C251" s="7"/>
      <c r="D251" s="7"/>
      <c r="E251" s="8"/>
      <c r="F251" s="15"/>
      <c r="G251" s="14"/>
      <c r="H251" s="1"/>
      <c r="I251" s="1"/>
      <c r="J251" s="1"/>
    </row>
    <row r="252" spans="1:10" s="12" customFormat="1" ht="20.100000000000001" customHeight="1" outlineLevel="1">
      <c r="A252" s="6"/>
      <c r="B252" s="7"/>
      <c r="C252" s="7"/>
      <c r="D252" s="7"/>
      <c r="E252" s="8"/>
      <c r="F252" s="15"/>
      <c r="G252" s="14"/>
      <c r="H252" s="1"/>
      <c r="I252" s="1"/>
      <c r="J252" s="1"/>
    </row>
    <row r="253" spans="1:10" s="12" customFormat="1" ht="20.100000000000001" customHeight="1" outlineLevel="1">
      <c r="A253" s="6"/>
      <c r="B253" s="7"/>
      <c r="C253" s="7"/>
      <c r="D253" s="7"/>
      <c r="E253" s="8"/>
      <c r="F253" s="15"/>
      <c r="G253" s="14"/>
      <c r="H253" s="1"/>
      <c r="I253" s="1"/>
      <c r="J253" s="1"/>
    </row>
    <row r="254" spans="1:10" s="12" customFormat="1" ht="20.100000000000001" customHeight="1" outlineLevel="1">
      <c r="A254" s="6"/>
      <c r="B254" s="7"/>
      <c r="C254" s="7"/>
      <c r="D254" s="7"/>
      <c r="E254" s="8"/>
      <c r="F254" s="15"/>
      <c r="G254" s="14"/>
      <c r="H254" s="1"/>
      <c r="I254" s="1"/>
      <c r="J254" s="1"/>
    </row>
    <row r="255" spans="1:10" s="12" customFormat="1" ht="20.100000000000001" customHeight="1" outlineLevel="1">
      <c r="A255" s="6"/>
      <c r="B255" s="7"/>
      <c r="C255" s="7"/>
      <c r="D255" s="7"/>
      <c r="E255" s="8"/>
      <c r="F255" s="15"/>
      <c r="G255" s="14"/>
      <c r="H255" s="1"/>
      <c r="I255" s="1"/>
      <c r="J255" s="1"/>
    </row>
    <row r="256" spans="1:10" s="12" customFormat="1" ht="20.100000000000001" customHeight="1" outlineLevel="1">
      <c r="A256" s="6"/>
      <c r="B256" s="7"/>
      <c r="C256" s="7"/>
      <c r="D256" s="7"/>
      <c r="E256" s="8"/>
      <c r="F256" s="15"/>
      <c r="G256" s="14"/>
      <c r="H256" s="1"/>
      <c r="I256" s="1"/>
      <c r="J256" s="1"/>
    </row>
    <row r="257" spans="1:10" s="12" customFormat="1" ht="20.100000000000001" customHeight="1" outlineLevel="1">
      <c r="A257" s="6"/>
      <c r="B257" s="7"/>
      <c r="C257" s="7"/>
      <c r="D257" s="7"/>
      <c r="E257" s="8"/>
      <c r="F257" s="15"/>
      <c r="G257" s="14"/>
      <c r="H257" s="1"/>
      <c r="I257" s="1"/>
      <c r="J257" s="1"/>
    </row>
    <row r="258" spans="1:10" s="12" customFormat="1" ht="20.100000000000001" customHeight="1" outlineLevel="1">
      <c r="A258" s="6"/>
      <c r="B258" s="7"/>
      <c r="C258" s="7"/>
      <c r="D258" s="7"/>
      <c r="E258" s="8"/>
      <c r="F258" s="15"/>
      <c r="G258" s="14"/>
      <c r="H258" s="1"/>
      <c r="I258" s="1"/>
      <c r="J258" s="1"/>
    </row>
    <row r="259" spans="1:10" s="12" customFormat="1" ht="20.100000000000001" customHeight="1" outlineLevel="1">
      <c r="A259" s="6"/>
      <c r="B259" s="7"/>
      <c r="C259" s="7"/>
      <c r="D259" s="7"/>
      <c r="E259" s="8"/>
      <c r="F259" s="15"/>
      <c r="G259" s="14"/>
      <c r="H259" s="1"/>
      <c r="I259" s="1"/>
      <c r="J259" s="1"/>
    </row>
    <row r="260" spans="1:10" s="12" customFormat="1" ht="20.100000000000001" customHeight="1" outlineLevel="1">
      <c r="A260" s="6"/>
      <c r="B260" s="7"/>
      <c r="C260" s="7"/>
      <c r="D260" s="7"/>
      <c r="E260" s="8"/>
      <c r="F260" s="15"/>
      <c r="G260" s="14"/>
      <c r="H260" s="1"/>
      <c r="I260" s="1"/>
      <c r="J260" s="1"/>
    </row>
    <row r="261" spans="1:10" s="12" customFormat="1" ht="20.100000000000001" customHeight="1" outlineLevel="1">
      <c r="A261" s="6"/>
      <c r="B261" s="7"/>
      <c r="C261" s="7"/>
      <c r="D261" s="7"/>
      <c r="E261" s="8"/>
      <c r="F261" s="15"/>
      <c r="G261" s="14"/>
      <c r="H261" s="1"/>
      <c r="I261" s="1"/>
      <c r="J261" s="1"/>
    </row>
    <row r="262" spans="1:10" s="12" customFormat="1" ht="20.100000000000001" customHeight="1" outlineLevel="1">
      <c r="A262" s="6"/>
      <c r="B262" s="7"/>
      <c r="C262" s="7"/>
      <c r="D262" s="7"/>
      <c r="E262" s="8"/>
      <c r="F262" s="15"/>
      <c r="G262" s="14"/>
      <c r="H262" s="1"/>
      <c r="I262" s="1"/>
      <c r="J262" s="1"/>
    </row>
    <row r="263" spans="1:10" s="12" customFormat="1" ht="20.100000000000001" customHeight="1">
      <c r="A263" s="6"/>
      <c r="B263" s="7"/>
      <c r="C263" s="7"/>
      <c r="D263" s="7"/>
      <c r="E263" s="8"/>
      <c r="F263" s="15"/>
      <c r="G263" s="14"/>
      <c r="H263" s="1"/>
      <c r="I263" s="1"/>
      <c r="J263" s="1"/>
    </row>
    <row r="264" spans="1:10" s="12" customFormat="1" ht="20.100000000000001" customHeight="1">
      <c r="A264" s="6"/>
      <c r="B264" s="7"/>
      <c r="C264" s="7"/>
      <c r="D264" s="7"/>
      <c r="E264" s="8"/>
      <c r="F264" s="15"/>
      <c r="G264" s="14"/>
      <c r="H264" s="1"/>
      <c r="I264" s="1"/>
      <c r="J264" s="1"/>
    </row>
    <row r="265" spans="1:10" s="12" customFormat="1" ht="20.100000000000001" customHeight="1" outlineLevel="1">
      <c r="A265" s="6"/>
      <c r="B265" s="7"/>
      <c r="C265" s="7"/>
      <c r="D265" s="7"/>
      <c r="E265" s="8"/>
      <c r="F265" s="15"/>
      <c r="G265" s="14"/>
      <c r="H265" s="1"/>
      <c r="I265" s="1"/>
      <c r="J265" s="1"/>
    </row>
    <row r="266" spans="1:10" s="12" customFormat="1" ht="20.100000000000001" customHeight="1" outlineLevel="1">
      <c r="A266" s="6"/>
      <c r="B266" s="7"/>
      <c r="C266" s="7"/>
      <c r="D266" s="7"/>
      <c r="E266" s="8"/>
      <c r="F266" s="15"/>
      <c r="G266" s="14"/>
      <c r="H266" s="1"/>
      <c r="I266" s="1"/>
      <c r="J266" s="1"/>
    </row>
    <row r="267" spans="1:10" s="12" customFormat="1" ht="20.100000000000001" customHeight="1" outlineLevel="1">
      <c r="A267" s="6"/>
      <c r="B267" s="7"/>
      <c r="C267" s="7"/>
      <c r="D267" s="7"/>
      <c r="E267" s="8"/>
      <c r="F267" s="15"/>
      <c r="G267" s="14"/>
      <c r="H267" s="1"/>
      <c r="I267" s="1"/>
      <c r="J267" s="1"/>
    </row>
    <row r="268" spans="1:10" s="12" customFormat="1" ht="20.100000000000001" customHeight="1" outlineLevel="1">
      <c r="A268" s="6"/>
      <c r="B268" s="7"/>
      <c r="C268" s="7"/>
      <c r="D268" s="7"/>
      <c r="E268" s="8"/>
      <c r="F268" s="15"/>
      <c r="G268" s="14"/>
      <c r="H268" s="1"/>
      <c r="I268" s="1"/>
      <c r="J268" s="1"/>
    </row>
    <row r="269" spans="1:10" s="12" customFormat="1" ht="20.100000000000001" customHeight="1" outlineLevel="1">
      <c r="A269" s="6"/>
      <c r="B269" s="7"/>
      <c r="C269" s="7"/>
      <c r="D269" s="7"/>
      <c r="E269" s="8"/>
      <c r="F269" s="15"/>
      <c r="G269" s="14"/>
      <c r="H269" s="1"/>
      <c r="I269" s="1"/>
      <c r="J269" s="1"/>
    </row>
    <row r="270" spans="1:10" s="12" customFormat="1" ht="20.100000000000001" customHeight="1" outlineLevel="1">
      <c r="A270" s="6"/>
      <c r="B270" s="7"/>
      <c r="C270" s="7"/>
      <c r="D270" s="7"/>
      <c r="E270" s="8"/>
      <c r="F270" s="15"/>
      <c r="G270" s="14"/>
      <c r="H270" s="1"/>
      <c r="I270" s="1"/>
      <c r="J270" s="1"/>
    </row>
    <row r="271" spans="1:10" s="12" customFormat="1" ht="20.100000000000001" customHeight="1" outlineLevel="1">
      <c r="A271" s="6"/>
      <c r="B271" s="7"/>
      <c r="C271" s="7"/>
      <c r="D271" s="7"/>
      <c r="E271" s="8"/>
      <c r="F271" s="15"/>
      <c r="G271" s="14"/>
      <c r="H271" s="1"/>
      <c r="I271" s="1"/>
      <c r="J271" s="1"/>
    </row>
    <row r="272" spans="1:10" s="12" customFormat="1" ht="20.100000000000001" customHeight="1" outlineLevel="1">
      <c r="A272" s="6"/>
      <c r="B272" s="7"/>
      <c r="C272" s="7"/>
      <c r="D272" s="7"/>
      <c r="E272" s="8"/>
      <c r="F272" s="15"/>
      <c r="G272" s="14"/>
      <c r="H272" s="1"/>
      <c r="I272" s="1"/>
      <c r="J272" s="1"/>
    </row>
    <row r="273" spans="1:10" s="12" customFormat="1" ht="20.100000000000001" customHeight="1" outlineLevel="1">
      <c r="A273" s="6"/>
      <c r="B273" s="7"/>
      <c r="C273" s="7"/>
      <c r="D273" s="7"/>
      <c r="E273" s="8"/>
      <c r="F273" s="15"/>
      <c r="G273" s="14"/>
      <c r="H273" s="1"/>
      <c r="I273" s="1"/>
      <c r="J273" s="24"/>
    </row>
    <row r="274" spans="1:10" s="12" customFormat="1" ht="20.100000000000001" customHeight="1" outlineLevel="1">
      <c r="A274" s="6"/>
      <c r="B274" s="7"/>
      <c r="C274" s="7"/>
      <c r="D274" s="7"/>
      <c r="E274" s="8"/>
      <c r="F274" s="15"/>
      <c r="G274" s="14"/>
      <c r="H274" s="1"/>
      <c r="I274" s="1"/>
      <c r="J274" s="1"/>
    </row>
    <row r="275" spans="1:10" s="12" customFormat="1" ht="20.100000000000001" customHeight="1" outlineLevel="1">
      <c r="A275" s="6"/>
      <c r="B275" s="7"/>
      <c r="C275" s="7"/>
      <c r="D275" s="7"/>
      <c r="E275" s="8"/>
      <c r="F275" s="15"/>
      <c r="G275" s="14"/>
      <c r="H275" s="1"/>
      <c r="I275" s="1"/>
      <c r="J275" s="1"/>
    </row>
    <row r="276" spans="1:10" ht="20.100000000000001" customHeight="1"/>
    <row r="277" spans="1:10" ht="20.100000000000001" customHeight="1"/>
    <row r="278" spans="1:10" s="12" customFormat="1" ht="20.100000000000001" customHeight="1" outlineLevel="1">
      <c r="A278" s="6"/>
      <c r="B278" s="7"/>
      <c r="C278" s="7"/>
      <c r="D278" s="7"/>
      <c r="E278" s="8"/>
      <c r="F278" s="15"/>
      <c r="G278" s="14"/>
      <c r="H278" s="1"/>
      <c r="I278" s="1"/>
      <c r="J278" s="1"/>
    </row>
    <row r="279" spans="1:10" s="12" customFormat="1" ht="20.100000000000001" customHeight="1" outlineLevel="1">
      <c r="A279" s="6"/>
      <c r="B279" s="7"/>
      <c r="C279" s="7"/>
      <c r="D279" s="7"/>
      <c r="E279" s="8"/>
      <c r="F279" s="15"/>
      <c r="G279" s="14"/>
      <c r="H279" s="1"/>
      <c r="I279" s="1"/>
      <c r="J279" s="1"/>
    </row>
    <row r="280" spans="1:10" s="12" customFormat="1" ht="20.100000000000001" customHeight="1" outlineLevel="1">
      <c r="A280" s="6"/>
      <c r="B280" s="7"/>
      <c r="C280" s="7"/>
      <c r="D280" s="7"/>
      <c r="E280" s="8"/>
      <c r="F280" s="15"/>
      <c r="G280" s="14"/>
      <c r="H280" s="1"/>
      <c r="I280" s="1"/>
      <c r="J280" s="1"/>
    </row>
    <row r="281" spans="1:10" s="12" customFormat="1" ht="20.100000000000001" customHeight="1" outlineLevel="1">
      <c r="A281" s="6"/>
      <c r="B281" s="7"/>
      <c r="C281" s="7"/>
      <c r="D281" s="7"/>
      <c r="E281" s="8"/>
      <c r="F281" s="15"/>
      <c r="G281" s="14"/>
      <c r="H281" s="1"/>
      <c r="I281" s="1"/>
      <c r="J281" s="1"/>
    </row>
    <row r="282" spans="1:10" s="12" customFormat="1" ht="20.100000000000001" customHeight="1" outlineLevel="1">
      <c r="A282" s="6"/>
      <c r="B282" s="7"/>
      <c r="C282" s="7"/>
      <c r="D282" s="7"/>
      <c r="E282" s="8"/>
      <c r="F282" s="15"/>
      <c r="G282" s="14"/>
      <c r="H282" s="1"/>
      <c r="I282" s="1"/>
      <c r="J282" s="1"/>
    </row>
    <row r="283" spans="1:10" s="12" customFormat="1" ht="20.100000000000001" customHeight="1" outlineLevel="1">
      <c r="A283" s="6"/>
      <c r="B283" s="7"/>
      <c r="C283" s="7"/>
      <c r="D283" s="7"/>
      <c r="E283" s="8"/>
      <c r="F283" s="15"/>
      <c r="G283" s="14"/>
      <c r="H283" s="1"/>
      <c r="I283" s="1"/>
      <c r="J283" s="1"/>
    </row>
    <row r="284" spans="1:10" s="12" customFormat="1" ht="20.100000000000001" customHeight="1" outlineLevel="1">
      <c r="A284" s="6"/>
      <c r="B284" s="7"/>
      <c r="C284" s="7"/>
      <c r="D284" s="7"/>
      <c r="E284" s="8"/>
      <c r="F284" s="15"/>
      <c r="G284" s="14"/>
      <c r="H284" s="1"/>
      <c r="I284" s="1"/>
      <c r="J284" s="1"/>
    </row>
    <row r="285" spans="1:10" s="12" customFormat="1" ht="20.100000000000001" customHeight="1" outlineLevel="1">
      <c r="A285" s="6"/>
      <c r="B285" s="7"/>
      <c r="C285" s="7"/>
      <c r="D285" s="7"/>
      <c r="E285" s="8"/>
      <c r="F285" s="15"/>
      <c r="G285" s="14"/>
      <c r="H285" s="1"/>
      <c r="I285" s="1"/>
      <c r="J285" s="1"/>
    </row>
    <row r="286" spans="1:10" s="12" customFormat="1" ht="20.100000000000001" customHeight="1" outlineLevel="1">
      <c r="A286" s="6"/>
      <c r="B286" s="7"/>
      <c r="C286" s="7"/>
      <c r="D286" s="7"/>
      <c r="E286" s="8"/>
      <c r="F286" s="15"/>
      <c r="G286" s="14"/>
      <c r="H286" s="1"/>
      <c r="I286" s="1"/>
      <c r="J286" s="1"/>
    </row>
    <row r="287" spans="1:10" s="12" customFormat="1" ht="20.100000000000001" customHeight="1" outlineLevel="1">
      <c r="A287" s="6"/>
      <c r="B287" s="7"/>
      <c r="C287" s="7"/>
      <c r="D287" s="7"/>
      <c r="E287" s="8"/>
      <c r="F287" s="15"/>
      <c r="G287" s="14"/>
      <c r="H287" s="1"/>
      <c r="I287" s="1"/>
      <c r="J287" s="1"/>
    </row>
    <row r="288" spans="1:10" s="12" customFormat="1" ht="20.100000000000001" customHeight="1" outlineLevel="1">
      <c r="A288" s="6"/>
      <c r="B288" s="7"/>
      <c r="C288" s="7"/>
      <c r="D288" s="7"/>
      <c r="E288" s="8"/>
      <c r="F288" s="15"/>
      <c r="G288" s="14"/>
      <c r="H288" s="1"/>
      <c r="I288" s="1"/>
      <c r="J288" s="1"/>
    </row>
    <row r="289" spans="1:10" s="12" customFormat="1" ht="20.100000000000001" customHeight="1" outlineLevel="1">
      <c r="A289" s="6"/>
      <c r="B289" s="7"/>
      <c r="C289" s="7"/>
      <c r="D289" s="7"/>
      <c r="E289" s="8"/>
      <c r="F289" s="15"/>
      <c r="G289" s="14"/>
      <c r="H289" s="1"/>
      <c r="I289" s="1"/>
      <c r="J289" s="1"/>
    </row>
    <row r="290" spans="1:10" s="12" customFormat="1" ht="20.100000000000001" customHeight="1" outlineLevel="1">
      <c r="A290" s="6"/>
      <c r="B290" s="7"/>
      <c r="C290" s="7"/>
      <c r="D290" s="7"/>
      <c r="E290" s="8"/>
      <c r="F290" s="15"/>
      <c r="G290" s="14"/>
      <c r="H290" s="1"/>
      <c r="I290" s="1"/>
      <c r="J290" s="1"/>
    </row>
    <row r="291" spans="1:10" s="12" customFormat="1" ht="20.100000000000001" customHeight="1" outlineLevel="1">
      <c r="A291" s="6"/>
      <c r="B291" s="7"/>
      <c r="C291" s="7"/>
      <c r="D291" s="7"/>
      <c r="E291" s="8"/>
      <c r="F291" s="15"/>
      <c r="G291" s="14"/>
      <c r="H291" s="1"/>
      <c r="I291" s="1"/>
      <c r="J291" s="1"/>
    </row>
    <row r="292" spans="1:10" s="12" customFormat="1" ht="20.100000000000001" customHeight="1" outlineLevel="1">
      <c r="A292" s="6"/>
      <c r="B292" s="7"/>
      <c r="C292" s="7"/>
      <c r="D292" s="7"/>
      <c r="E292" s="8"/>
      <c r="F292" s="15"/>
      <c r="G292" s="14"/>
      <c r="H292" s="1"/>
      <c r="I292" s="1"/>
      <c r="J292" s="1"/>
    </row>
    <row r="293" spans="1:10" s="12" customFormat="1" ht="20.100000000000001" customHeight="1" outlineLevel="1">
      <c r="A293" s="6"/>
      <c r="B293" s="7"/>
      <c r="C293" s="7"/>
      <c r="D293" s="7"/>
      <c r="E293" s="8"/>
      <c r="F293" s="15"/>
      <c r="G293" s="14"/>
      <c r="H293" s="1"/>
      <c r="I293" s="1"/>
      <c r="J293" s="1"/>
    </row>
    <row r="294" spans="1:10" s="12" customFormat="1" ht="20.100000000000001" customHeight="1" outlineLevel="1">
      <c r="A294" s="6"/>
      <c r="B294" s="7"/>
      <c r="C294" s="7"/>
      <c r="D294" s="7"/>
      <c r="E294" s="8"/>
      <c r="F294" s="15"/>
      <c r="G294" s="14"/>
      <c r="H294" s="1"/>
      <c r="I294" s="1"/>
      <c r="J294" s="1"/>
    </row>
    <row r="295" spans="1:10" s="12" customFormat="1" ht="20.100000000000001" customHeight="1" outlineLevel="1">
      <c r="A295" s="6"/>
      <c r="B295" s="7"/>
      <c r="C295" s="7"/>
      <c r="D295" s="7"/>
      <c r="E295" s="8"/>
      <c r="F295" s="15"/>
      <c r="G295" s="14"/>
      <c r="H295" s="1"/>
      <c r="I295" s="1"/>
      <c r="J295" s="1"/>
    </row>
    <row r="296" spans="1:10" s="12" customFormat="1" ht="20.100000000000001" customHeight="1" outlineLevel="1">
      <c r="A296" s="6"/>
      <c r="B296" s="7"/>
      <c r="C296" s="7"/>
      <c r="D296" s="7"/>
      <c r="E296" s="8"/>
      <c r="F296" s="15"/>
      <c r="G296" s="14"/>
      <c r="H296" s="1"/>
      <c r="I296" s="1"/>
      <c r="J296" s="1"/>
    </row>
    <row r="297" spans="1:10" s="12" customFormat="1" ht="20.100000000000001" customHeight="1" outlineLevel="1">
      <c r="A297" s="6"/>
      <c r="B297" s="7"/>
      <c r="C297" s="7"/>
      <c r="D297" s="7"/>
      <c r="E297" s="8"/>
      <c r="F297" s="15"/>
      <c r="G297" s="14"/>
      <c r="H297" s="1"/>
      <c r="I297" s="1"/>
      <c r="J297" s="1"/>
    </row>
    <row r="298" spans="1:10" s="12" customFormat="1" ht="20.100000000000001" customHeight="1" outlineLevel="1">
      <c r="A298" s="6"/>
      <c r="B298" s="7"/>
      <c r="C298" s="7"/>
      <c r="D298" s="7"/>
      <c r="E298" s="8"/>
      <c r="F298" s="15"/>
      <c r="G298" s="14"/>
      <c r="H298" s="1"/>
      <c r="I298" s="1"/>
      <c r="J298" s="1"/>
    </row>
    <row r="299" spans="1:10" s="12" customFormat="1" ht="20.100000000000001" customHeight="1" outlineLevel="1">
      <c r="A299" s="6"/>
      <c r="B299" s="7"/>
      <c r="C299" s="7"/>
      <c r="D299" s="7"/>
      <c r="E299" s="8"/>
      <c r="F299" s="15"/>
      <c r="G299" s="14"/>
      <c r="H299" s="1"/>
      <c r="I299" s="1"/>
      <c r="J299" s="1"/>
    </row>
    <row r="300" spans="1:10" s="12" customFormat="1" ht="20.100000000000001" customHeight="1" outlineLevel="1">
      <c r="A300" s="6"/>
      <c r="B300" s="7"/>
      <c r="C300" s="7"/>
      <c r="D300" s="7"/>
      <c r="E300" s="8"/>
      <c r="F300" s="15"/>
      <c r="G300" s="14"/>
      <c r="H300" s="1"/>
      <c r="I300" s="1"/>
      <c r="J300" s="1"/>
    </row>
    <row r="301" spans="1:10" s="12" customFormat="1" ht="20.100000000000001" customHeight="1" outlineLevel="1">
      <c r="A301" s="6"/>
      <c r="B301" s="7"/>
      <c r="C301" s="7"/>
      <c r="D301" s="7"/>
      <c r="E301" s="8"/>
      <c r="F301" s="15"/>
      <c r="G301" s="14"/>
      <c r="H301" s="1"/>
      <c r="I301" s="1"/>
      <c r="J301" s="1"/>
    </row>
    <row r="302" spans="1:10" s="12" customFormat="1" ht="20.100000000000001" customHeight="1" outlineLevel="1">
      <c r="A302" s="6"/>
      <c r="B302" s="7"/>
      <c r="C302" s="7"/>
      <c r="D302" s="7"/>
      <c r="E302" s="8"/>
      <c r="F302" s="15"/>
      <c r="G302" s="14"/>
      <c r="H302" s="1"/>
      <c r="I302" s="1"/>
      <c r="J302" s="1"/>
    </row>
    <row r="303" spans="1:10" s="12" customFormat="1" ht="20.100000000000001" customHeight="1" outlineLevel="1">
      <c r="A303" s="6"/>
      <c r="B303" s="7"/>
      <c r="C303" s="7"/>
      <c r="D303" s="7"/>
      <c r="E303" s="8"/>
      <c r="F303" s="15"/>
      <c r="G303" s="14"/>
      <c r="H303" s="1"/>
      <c r="I303" s="1"/>
      <c r="J303" s="1"/>
    </row>
    <row r="304" spans="1:10" s="12" customFormat="1" ht="30" customHeight="1" outlineLevel="1">
      <c r="A304" s="6"/>
      <c r="B304" s="7"/>
      <c r="C304" s="7"/>
      <c r="D304" s="7"/>
      <c r="E304" s="8"/>
      <c r="F304" s="15"/>
      <c r="G304" s="14"/>
      <c r="H304" s="1"/>
      <c r="I304" s="1"/>
      <c r="J304" s="1"/>
    </row>
    <row r="305" spans="1:10" s="12" customFormat="1" ht="20.100000000000001" customHeight="1" outlineLevel="1">
      <c r="A305" s="6"/>
      <c r="B305" s="7"/>
      <c r="C305" s="7"/>
      <c r="D305" s="7"/>
      <c r="E305" s="8"/>
      <c r="F305" s="15"/>
      <c r="G305" s="14"/>
      <c r="H305" s="1"/>
      <c r="I305" s="1"/>
      <c r="J305" s="1"/>
    </row>
    <row r="306" spans="1:10" s="12" customFormat="1" ht="20.100000000000001" customHeight="1" outlineLevel="1">
      <c r="A306" s="6"/>
      <c r="B306" s="7"/>
      <c r="C306" s="7"/>
      <c r="D306" s="7"/>
      <c r="E306" s="8"/>
      <c r="F306" s="15"/>
      <c r="G306" s="14"/>
      <c r="H306" s="1"/>
      <c r="I306" s="1"/>
      <c r="J306" s="1"/>
    </row>
    <row r="307" spans="1:10" s="12" customFormat="1" ht="20.100000000000001" customHeight="1" outlineLevel="1">
      <c r="A307" s="6"/>
      <c r="B307" s="7"/>
      <c r="C307" s="7"/>
      <c r="D307" s="7"/>
      <c r="E307" s="8"/>
      <c r="F307" s="15"/>
      <c r="G307" s="14"/>
      <c r="H307" s="1"/>
      <c r="I307" s="1"/>
      <c r="J307" s="1"/>
    </row>
    <row r="308" spans="1:10" s="12" customFormat="1" ht="20.100000000000001" customHeight="1" outlineLevel="1">
      <c r="A308" s="6"/>
      <c r="B308" s="7"/>
      <c r="C308" s="7"/>
      <c r="D308" s="7"/>
      <c r="E308" s="8"/>
      <c r="F308" s="15"/>
      <c r="G308" s="14"/>
      <c r="H308" s="1"/>
      <c r="I308" s="1"/>
      <c r="J308" s="1"/>
    </row>
    <row r="309" spans="1:10" s="12" customFormat="1" ht="20.100000000000001" customHeight="1" outlineLevel="1">
      <c r="A309" s="6"/>
      <c r="B309" s="7"/>
      <c r="C309" s="7"/>
      <c r="D309" s="7"/>
      <c r="E309" s="8"/>
      <c r="F309" s="15"/>
      <c r="G309" s="14"/>
      <c r="H309" s="1"/>
      <c r="I309" s="1"/>
      <c r="J309" s="1"/>
    </row>
    <row r="310" spans="1:10" s="12" customFormat="1" ht="20.100000000000001" customHeight="1" outlineLevel="1">
      <c r="A310" s="6"/>
      <c r="B310" s="7"/>
      <c r="C310" s="7"/>
      <c r="D310" s="7"/>
      <c r="E310" s="8"/>
      <c r="F310" s="15"/>
      <c r="G310" s="14"/>
      <c r="H310" s="1"/>
      <c r="I310" s="1"/>
      <c r="J310" s="1"/>
    </row>
    <row r="311" spans="1:10" s="12" customFormat="1" ht="20.100000000000001" customHeight="1" outlineLevel="1">
      <c r="A311" s="6"/>
      <c r="B311" s="7"/>
      <c r="C311" s="7"/>
      <c r="D311" s="7"/>
      <c r="E311" s="8"/>
      <c r="F311" s="15"/>
      <c r="G311" s="14"/>
      <c r="H311" s="1"/>
      <c r="I311" s="1"/>
      <c r="J311" s="1"/>
    </row>
    <row r="312" spans="1:10" s="12" customFormat="1" ht="20.100000000000001" customHeight="1" outlineLevel="1">
      <c r="A312" s="6"/>
      <c r="B312" s="7"/>
      <c r="C312" s="7"/>
      <c r="D312" s="7"/>
      <c r="E312" s="8"/>
      <c r="F312" s="15"/>
      <c r="G312" s="14"/>
      <c r="H312" s="1"/>
      <c r="I312" s="1"/>
      <c r="J312" s="1"/>
    </row>
    <row r="313" spans="1:10" s="12" customFormat="1" ht="20.100000000000001" customHeight="1" outlineLevel="1">
      <c r="A313" s="6"/>
      <c r="B313" s="7"/>
      <c r="C313" s="7"/>
      <c r="D313" s="7"/>
      <c r="E313" s="8"/>
      <c r="F313" s="15"/>
      <c r="G313" s="14"/>
      <c r="H313" s="1"/>
      <c r="I313" s="1"/>
      <c r="J313" s="1"/>
    </row>
    <row r="314" spans="1:10" s="12" customFormat="1" ht="20.100000000000001" customHeight="1" outlineLevel="1">
      <c r="A314" s="6"/>
      <c r="B314" s="7"/>
      <c r="C314" s="7"/>
      <c r="D314" s="7"/>
      <c r="E314" s="8"/>
      <c r="F314" s="15"/>
      <c r="G314" s="14"/>
      <c r="H314" s="1"/>
      <c r="I314" s="1"/>
      <c r="J314" s="1"/>
    </row>
    <row r="315" spans="1:10" s="12" customFormat="1" ht="20.100000000000001" customHeight="1" outlineLevel="1">
      <c r="A315" s="6"/>
      <c r="B315" s="7"/>
      <c r="C315" s="7"/>
      <c r="D315" s="7"/>
      <c r="E315" s="8"/>
      <c r="F315" s="15"/>
      <c r="G315" s="14"/>
      <c r="H315" s="1"/>
      <c r="I315" s="1"/>
      <c r="J315" s="1"/>
    </row>
    <row r="316" spans="1:10" s="12" customFormat="1" ht="20.100000000000001" customHeight="1" outlineLevel="1">
      <c r="A316" s="6"/>
      <c r="B316" s="7"/>
      <c r="C316" s="7"/>
      <c r="D316" s="7"/>
      <c r="E316" s="8"/>
      <c r="F316" s="15"/>
      <c r="G316" s="14"/>
      <c r="H316" s="1"/>
      <c r="I316" s="1"/>
      <c r="J316" s="1"/>
    </row>
    <row r="317" spans="1:10" s="12" customFormat="1" ht="20.100000000000001" customHeight="1" outlineLevel="1">
      <c r="A317" s="6"/>
      <c r="B317" s="7"/>
      <c r="C317" s="7"/>
      <c r="D317" s="7"/>
      <c r="E317" s="8"/>
      <c r="F317" s="15"/>
      <c r="G317" s="14"/>
      <c r="H317" s="1"/>
      <c r="I317" s="1"/>
      <c r="J317" s="1"/>
    </row>
    <row r="318" spans="1:10" ht="20.100000000000001" customHeight="1" outlineLevel="1"/>
    <row r="319" spans="1:10" ht="20.100000000000001" customHeight="1"/>
    <row r="320" spans="1:10" ht="20.100000000000001" customHeight="1"/>
    <row r="321" spans="1:10" ht="39.950000000000003" customHeight="1" outlineLevel="1"/>
    <row r="322" spans="1:10" ht="30" customHeight="1" outlineLevel="1"/>
    <row r="323" spans="1:10" ht="39.950000000000003" customHeight="1" outlineLevel="1"/>
    <row r="324" spans="1:10" ht="30" customHeight="1" outlineLevel="1"/>
    <row r="325" spans="1:10" ht="30" customHeight="1" outlineLevel="1"/>
    <row r="326" spans="1:10" ht="20.100000000000001" customHeight="1" outlineLevel="1"/>
    <row r="327" spans="1:10" ht="20.100000000000001" customHeight="1" outlineLevel="1"/>
    <row r="328" spans="1:10" ht="30" customHeight="1" outlineLevel="1"/>
    <row r="329" spans="1:10" ht="30" customHeight="1" outlineLevel="1"/>
    <row r="330" spans="1:10" ht="30" customHeight="1" outlineLevel="1"/>
    <row r="331" spans="1:10" s="12" customFormat="1" ht="30" customHeight="1" outlineLevel="1">
      <c r="A331" s="6"/>
      <c r="B331" s="7"/>
      <c r="C331" s="7"/>
      <c r="D331" s="7"/>
      <c r="E331" s="8"/>
      <c r="F331" s="15"/>
      <c r="G331" s="14"/>
      <c r="H331" s="1"/>
      <c r="I331" s="1"/>
      <c r="J331" s="1"/>
    </row>
    <row r="332" spans="1:10" s="12" customFormat="1" ht="39.950000000000003" customHeight="1" outlineLevel="1">
      <c r="A332" s="6"/>
      <c r="B332" s="7"/>
      <c r="C332" s="7"/>
      <c r="D332" s="7"/>
      <c r="E332" s="8"/>
      <c r="F332" s="15"/>
      <c r="G332" s="14"/>
      <c r="H332" s="1"/>
      <c r="I332" s="1"/>
      <c r="J332" s="1"/>
    </row>
    <row r="333" spans="1:10" s="12" customFormat="1" ht="39.950000000000003" customHeight="1" outlineLevel="1">
      <c r="A333" s="6"/>
      <c r="B333" s="7"/>
      <c r="C333" s="7"/>
      <c r="D333" s="7"/>
      <c r="E333" s="8"/>
      <c r="F333" s="15"/>
      <c r="G333" s="14"/>
      <c r="H333" s="1"/>
      <c r="I333" s="1"/>
      <c r="J333" s="1"/>
    </row>
    <row r="334" spans="1:10" ht="20.100000000000001" customHeight="1" outlineLevel="1"/>
    <row r="335" spans="1:10" ht="20.100000000000001" customHeight="1" outlineLevel="1"/>
    <row r="336" spans="1:10" ht="30" customHeight="1" outlineLevel="1"/>
    <row r="337" ht="20.100000000000001" customHeight="1" outlineLevel="1"/>
    <row r="338" ht="20.100000000000001" customHeight="1" outlineLevel="1"/>
    <row r="339" ht="30" customHeight="1" outlineLevel="1"/>
    <row r="340" ht="20.100000000000001" customHeight="1" outlineLevel="1"/>
    <row r="341" ht="20.100000000000001" customHeight="1" outlineLevel="1"/>
    <row r="342" ht="30" customHeight="1" outlineLevel="1"/>
    <row r="343" ht="30" customHeight="1" outlineLevel="1"/>
    <row r="344" ht="30" customHeight="1" outlineLevel="1"/>
    <row r="345" ht="20.100000000000001" customHeight="1" outlineLevel="1"/>
    <row r="346" ht="20.100000000000001" customHeight="1" outlineLevel="1"/>
    <row r="347" ht="30" customHeight="1" outlineLevel="1"/>
    <row r="348" ht="30" customHeight="1" outlineLevel="1"/>
    <row r="349" ht="20.100000000000001" customHeight="1" outlineLevel="1"/>
    <row r="350" ht="20.100000000000001" customHeight="1"/>
    <row r="351" ht="20.100000000000001" customHeight="1" collapsed="1"/>
    <row r="352" ht="20.100000000000001" customHeight="1" outlineLevel="1"/>
    <row r="353" spans="1:10" ht="20.100000000000001" customHeight="1" outlineLevel="1"/>
    <row r="354" spans="1:10" s="12" customFormat="1" ht="20.100000000000001" customHeight="1" outlineLevel="1">
      <c r="A354" s="6"/>
      <c r="B354" s="7"/>
      <c r="C354" s="7"/>
      <c r="D354" s="7"/>
      <c r="E354" s="8"/>
      <c r="F354" s="15"/>
      <c r="G354" s="14"/>
      <c r="H354" s="1"/>
      <c r="I354" s="1"/>
      <c r="J354" s="1"/>
    </row>
    <row r="355" spans="1:10" s="12" customFormat="1" ht="20.100000000000001" customHeight="1" outlineLevel="1">
      <c r="A355" s="6"/>
      <c r="B355" s="7"/>
      <c r="C355" s="7"/>
      <c r="D355" s="7"/>
      <c r="E355" s="8"/>
      <c r="F355" s="15"/>
      <c r="G355" s="14"/>
      <c r="H355" s="1"/>
      <c r="I355" s="1"/>
      <c r="J355" s="1"/>
    </row>
    <row r="356" spans="1:10" s="12" customFormat="1" ht="20.100000000000001" customHeight="1" outlineLevel="1">
      <c r="A356" s="6"/>
      <c r="B356" s="7"/>
      <c r="C356" s="7"/>
      <c r="D356" s="7"/>
      <c r="E356" s="8"/>
      <c r="F356" s="15"/>
      <c r="G356" s="14"/>
      <c r="H356" s="1"/>
      <c r="I356" s="1"/>
      <c r="J356" s="1"/>
    </row>
    <row r="357" spans="1:10" s="12" customFormat="1" ht="20.100000000000001" customHeight="1" outlineLevel="1">
      <c r="A357" s="6"/>
      <c r="B357" s="7"/>
      <c r="C357" s="7"/>
      <c r="D357" s="7"/>
      <c r="E357" s="8"/>
      <c r="F357" s="15"/>
      <c r="G357" s="14"/>
      <c r="H357" s="1"/>
      <c r="I357" s="1"/>
      <c r="J357" s="1"/>
    </row>
    <row r="358" spans="1:10" s="12" customFormat="1" ht="20.100000000000001" customHeight="1" outlineLevel="1">
      <c r="A358" s="6"/>
      <c r="B358" s="7"/>
      <c r="C358" s="7"/>
      <c r="D358" s="7"/>
      <c r="E358" s="8"/>
      <c r="F358" s="15"/>
      <c r="G358" s="14"/>
      <c r="H358" s="1"/>
      <c r="I358" s="1"/>
      <c r="J358" s="1"/>
    </row>
    <row r="359" spans="1:10" s="12" customFormat="1" ht="20.100000000000001" customHeight="1" outlineLevel="1">
      <c r="A359" s="6"/>
      <c r="B359" s="7"/>
      <c r="C359" s="7"/>
      <c r="D359" s="7"/>
      <c r="E359" s="8"/>
      <c r="F359" s="15"/>
      <c r="G359" s="14"/>
      <c r="H359" s="1"/>
      <c r="I359" s="1"/>
      <c r="J359" s="1"/>
    </row>
    <row r="360" spans="1:10" s="12" customFormat="1" ht="20.100000000000001" customHeight="1" outlineLevel="1">
      <c r="A360" s="6"/>
      <c r="B360" s="7"/>
      <c r="C360" s="7"/>
      <c r="D360" s="7"/>
      <c r="E360" s="8"/>
      <c r="F360" s="15"/>
      <c r="G360" s="14"/>
      <c r="H360" s="1"/>
      <c r="I360" s="1"/>
      <c r="J360" s="1"/>
    </row>
    <row r="361" spans="1:10" s="12" customFormat="1" ht="20.100000000000001" customHeight="1" outlineLevel="1">
      <c r="A361" s="6"/>
      <c r="B361" s="7"/>
      <c r="C361" s="7"/>
      <c r="D361" s="7"/>
      <c r="E361" s="8"/>
      <c r="F361" s="15"/>
      <c r="G361" s="14"/>
      <c r="H361" s="1"/>
      <c r="I361" s="1"/>
      <c r="J361" s="1"/>
    </row>
    <row r="362" spans="1:10" s="12" customFormat="1" ht="20.100000000000001" customHeight="1" outlineLevel="1">
      <c r="A362" s="6"/>
      <c r="B362" s="7"/>
      <c r="C362" s="7"/>
      <c r="D362" s="7"/>
      <c r="E362" s="8"/>
      <c r="F362" s="15"/>
      <c r="G362" s="14"/>
      <c r="H362" s="1"/>
      <c r="I362" s="1"/>
      <c r="J362" s="1"/>
    </row>
    <row r="363" spans="1:10" s="12" customFormat="1" ht="20.100000000000001" customHeight="1" outlineLevel="1">
      <c r="A363" s="6"/>
      <c r="B363" s="7"/>
      <c r="C363" s="7"/>
      <c r="D363" s="7"/>
      <c r="E363" s="8"/>
      <c r="F363" s="15"/>
      <c r="G363" s="14"/>
      <c r="H363" s="1"/>
      <c r="I363" s="1"/>
      <c r="J363" s="1"/>
    </row>
    <row r="364" spans="1:10" s="12" customFormat="1" ht="20.100000000000001" customHeight="1" outlineLevel="1">
      <c r="A364" s="6"/>
      <c r="B364" s="7"/>
      <c r="C364" s="7"/>
      <c r="D364" s="7"/>
      <c r="E364" s="8"/>
      <c r="F364" s="15"/>
      <c r="G364" s="14"/>
      <c r="H364" s="1"/>
      <c r="I364" s="1"/>
      <c r="J364" s="1"/>
    </row>
    <row r="365" spans="1:10" s="12" customFormat="1" ht="20.100000000000001" customHeight="1" outlineLevel="1">
      <c r="A365" s="6"/>
      <c r="B365" s="7"/>
      <c r="C365" s="7"/>
      <c r="D365" s="7"/>
      <c r="E365" s="8"/>
      <c r="F365" s="15"/>
      <c r="G365" s="14"/>
      <c r="H365" s="1"/>
      <c r="I365" s="1"/>
      <c r="J365" s="1"/>
    </row>
    <row r="366" spans="1:10" s="12" customFormat="1" ht="20.100000000000001" customHeight="1" outlineLevel="1">
      <c r="A366" s="6"/>
      <c r="B366" s="7"/>
      <c r="C366" s="7"/>
      <c r="D366" s="7"/>
      <c r="E366" s="8"/>
      <c r="F366" s="15"/>
      <c r="G366" s="14"/>
      <c r="H366" s="1"/>
      <c r="I366" s="1"/>
      <c r="J366" s="1"/>
    </row>
    <row r="367" spans="1:10" s="12" customFormat="1" ht="20.100000000000001" customHeight="1" outlineLevel="1">
      <c r="A367" s="6"/>
      <c r="B367" s="7"/>
      <c r="C367" s="7"/>
      <c r="D367" s="7"/>
      <c r="E367" s="8"/>
      <c r="F367" s="15"/>
      <c r="G367" s="14"/>
      <c r="H367" s="1"/>
      <c r="I367" s="1"/>
      <c r="J367" s="1"/>
    </row>
    <row r="368" spans="1:10" s="12" customFormat="1" ht="20.100000000000001" customHeight="1" outlineLevel="1">
      <c r="A368" s="6"/>
      <c r="B368" s="7"/>
      <c r="C368" s="7"/>
      <c r="D368" s="7"/>
      <c r="E368" s="8"/>
      <c r="F368" s="15"/>
      <c r="G368" s="14"/>
      <c r="H368" s="1"/>
      <c r="I368" s="1"/>
      <c r="J368" s="1"/>
    </row>
    <row r="369" spans="1:10" s="12" customFormat="1" ht="20.100000000000001" customHeight="1" outlineLevel="1">
      <c r="A369" s="6"/>
      <c r="B369" s="7"/>
      <c r="C369" s="7"/>
      <c r="D369" s="7"/>
      <c r="E369" s="8"/>
      <c r="F369" s="15"/>
      <c r="G369" s="14"/>
      <c r="H369" s="1"/>
      <c r="I369" s="1"/>
      <c r="J369" s="1"/>
    </row>
    <row r="370" spans="1:10" s="12" customFormat="1" ht="20.100000000000001" customHeight="1" outlineLevel="1">
      <c r="A370" s="6"/>
      <c r="B370" s="7"/>
      <c r="C370" s="7"/>
      <c r="D370" s="7"/>
      <c r="E370" s="8"/>
      <c r="F370" s="15"/>
      <c r="G370" s="14"/>
      <c r="H370" s="1"/>
      <c r="I370" s="1"/>
      <c r="J370" s="1"/>
    </row>
    <row r="371" spans="1:10" s="12" customFormat="1" ht="20.100000000000001" customHeight="1" outlineLevel="1">
      <c r="A371" s="6"/>
      <c r="B371" s="7"/>
      <c r="C371" s="7"/>
      <c r="D371" s="7"/>
      <c r="E371" s="8"/>
      <c r="F371" s="15"/>
      <c r="G371" s="14"/>
      <c r="H371" s="1"/>
      <c r="I371" s="1"/>
      <c r="J371" s="1"/>
    </row>
    <row r="372" spans="1:10" s="12" customFormat="1" ht="20.100000000000001" customHeight="1" outlineLevel="1">
      <c r="A372" s="6"/>
      <c r="B372" s="7"/>
      <c r="C372" s="7"/>
      <c r="D372" s="7"/>
      <c r="E372" s="8"/>
      <c r="F372" s="15"/>
      <c r="G372" s="14"/>
      <c r="H372" s="1"/>
      <c r="I372" s="1"/>
      <c r="J372" s="1"/>
    </row>
    <row r="373" spans="1:10" ht="20.100000000000001" customHeight="1" outlineLevel="1"/>
    <row r="374" spans="1:10" ht="20.100000000000001" customHeight="1"/>
    <row r="375" spans="1:10" ht="20.100000000000001" customHeight="1"/>
    <row r="376" spans="1:10" s="12" customFormat="1" ht="20.100000000000001" customHeight="1" outlineLevel="1">
      <c r="A376" s="6"/>
      <c r="B376" s="7"/>
      <c r="C376" s="7"/>
      <c r="D376" s="7"/>
      <c r="E376" s="8"/>
      <c r="F376" s="15"/>
      <c r="G376" s="14"/>
      <c r="H376" s="1"/>
      <c r="I376" s="1"/>
      <c r="J376" s="1"/>
    </row>
    <row r="377" spans="1:10" s="12" customFormat="1" ht="20.100000000000001" customHeight="1" outlineLevel="1">
      <c r="A377" s="6"/>
      <c r="B377" s="7"/>
      <c r="C377" s="7"/>
      <c r="D377" s="7"/>
      <c r="E377" s="8"/>
      <c r="F377" s="15"/>
      <c r="G377" s="14"/>
      <c r="H377" s="1"/>
      <c r="I377" s="1"/>
      <c r="J377" s="1"/>
    </row>
    <row r="378" spans="1:10" s="12" customFormat="1" ht="20.100000000000001" customHeight="1" outlineLevel="1">
      <c r="A378" s="6"/>
      <c r="B378" s="7"/>
      <c r="C378" s="7"/>
      <c r="D378" s="7"/>
      <c r="E378" s="8"/>
      <c r="F378" s="15"/>
      <c r="G378" s="14"/>
      <c r="H378" s="1"/>
      <c r="I378" s="1"/>
      <c r="J378" s="1"/>
    </row>
    <row r="379" spans="1:10" s="12" customFormat="1" ht="20.100000000000001" customHeight="1" outlineLevel="1">
      <c r="A379" s="6"/>
      <c r="B379" s="7"/>
      <c r="C379" s="7"/>
      <c r="D379" s="7"/>
      <c r="E379" s="8"/>
      <c r="F379" s="15"/>
      <c r="G379" s="14"/>
      <c r="H379" s="1"/>
      <c r="I379" s="1"/>
      <c r="J379" s="1"/>
    </row>
    <row r="380" spans="1:10" s="12" customFormat="1" ht="20.100000000000001" customHeight="1" outlineLevel="1">
      <c r="A380" s="6"/>
      <c r="B380" s="7"/>
      <c r="C380" s="7"/>
      <c r="D380" s="7"/>
      <c r="E380" s="8"/>
      <c r="F380" s="15"/>
      <c r="G380" s="14"/>
      <c r="H380" s="1"/>
      <c r="I380" s="1"/>
      <c r="J380" s="1"/>
    </row>
    <row r="381" spans="1:10" s="12" customFormat="1" ht="20.100000000000001" customHeight="1" outlineLevel="1">
      <c r="A381" s="6"/>
      <c r="B381" s="7"/>
      <c r="C381" s="7"/>
      <c r="D381" s="7"/>
      <c r="E381" s="8"/>
      <c r="F381" s="15"/>
      <c r="G381" s="14"/>
      <c r="H381" s="1"/>
      <c r="I381" s="1"/>
      <c r="J381" s="1"/>
    </row>
    <row r="382" spans="1:10" s="12" customFormat="1" ht="20.100000000000001" customHeight="1" outlineLevel="1">
      <c r="A382" s="6"/>
      <c r="B382" s="7"/>
      <c r="C382" s="7"/>
      <c r="D382" s="7"/>
      <c r="E382" s="8"/>
      <c r="F382" s="15"/>
      <c r="G382" s="14"/>
      <c r="H382" s="1"/>
      <c r="I382" s="1"/>
      <c r="J382" s="1"/>
    </row>
    <row r="383" spans="1:10" s="12" customFormat="1" ht="20.100000000000001" customHeight="1" outlineLevel="1">
      <c r="A383" s="6"/>
      <c r="B383" s="7"/>
      <c r="C383" s="7"/>
      <c r="D383" s="7"/>
      <c r="E383" s="8"/>
      <c r="F383" s="15"/>
      <c r="G383" s="14"/>
      <c r="H383" s="1"/>
      <c r="I383" s="1"/>
      <c r="J383" s="1"/>
    </row>
    <row r="384" spans="1:10" s="12" customFormat="1" ht="20.100000000000001" customHeight="1" outlineLevel="1">
      <c r="A384" s="6"/>
      <c r="B384" s="7"/>
      <c r="C384" s="7"/>
      <c r="D384" s="7"/>
      <c r="E384" s="8"/>
      <c r="F384" s="15"/>
      <c r="G384" s="14"/>
      <c r="H384" s="1"/>
      <c r="I384" s="1"/>
      <c r="J384" s="1"/>
    </row>
    <row r="385" spans="1:10" s="12" customFormat="1" ht="20.100000000000001" customHeight="1" outlineLevel="1">
      <c r="A385" s="6"/>
      <c r="B385" s="7"/>
      <c r="C385" s="7"/>
      <c r="D385" s="7"/>
      <c r="E385" s="8"/>
      <c r="F385" s="15"/>
      <c r="G385" s="14"/>
      <c r="H385" s="1"/>
      <c r="I385" s="1"/>
      <c r="J385" s="1"/>
    </row>
    <row r="386" spans="1:10" s="12" customFormat="1" ht="20.100000000000001" customHeight="1" outlineLevel="1">
      <c r="A386" s="6"/>
      <c r="B386" s="7"/>
      <c r="C386" s="7"/>
      <c r="D386" s="7"/>
      <c r="E386" s="8"/>
      <c r="F386" s="15"/>
      <c r="G386" s="14"/>
      <c r="H386" s="1"/>
      <c r="I386" s="1"/>
      <c r="J386" s="1"/>
    </row>
    <row r="387" spans="1:10" s="12" customFormat="1" ht="20.100000000000001" customHeight="1" outlineLevel="1">
      <c r="A387" s="6"/>
      <c r="B387" s="7"/>
      <c r="C387" s="7"/>
      <c r="D387" s="7"/>
      <c r="E387" s="8"/>
      <c r="F387" s="15"/>
      <c r="G387" s="14"/>
      <c r="H387" s="1"/>
      <c r="I387" s="1"/>
      <c r="J387" s="1"/>
    </row>
    <row r="388" spans="1:10" s="12" customFormat="1" ht="20.100000000000001" customHeight="1" outlineLevel="1">
      <c r="A388" s="6"/>
      <c r="B388" s="7"/>
      <c r="C388" s="7"/>
      <c r="D388" s="7"/>
      <c r="E388" s="8"/>
      <c r="F388" s="15"/>
      <c r="G388" s="14"/>
      <c r="H388" s="1"/>
      <c r="I388" s="1"/>
      <c r="J388" s="1"/>
    </row>
    <row r="389" spans="1:10" s="12" customFormat="1" ht="20.100000000000001" customHeight="1" outlineLevel="1">
      <c r="A389" s="6"/>
      <c r="B389" s="7"/>
      <c r="C389" s="7"/>
      <c r="D389" s="7"/>
      <c r="E389" s="8"/>
      <c r="F389" s="15"/>
      <c r="G389" s="14"/>
      <c r="H389" s="1"/>
      <c r="I389" s="1"/>
      <c r="J389" s="1"/>
    </row>
    <row r="390" spans="1:10" s="12" customFormat="1" ht="20.100000000000001" customHeight="1" outlineLevel="1">
      <c r="A390" s="6"/>
      <c r="B390" s="7"/>
      <c r="C390" s="7"/>
      <c r="D390" s="7"/>
      <c r="E390" s="8"/>
      <c r="F390" s="15"/>
      <c r="G390" s="14"/>
      <c r="H390" s="1"/>
      <c r="I390" s="1"/>
      <c r="J390" s="1"/>
    </row>
    <row r="391" spans="1:10" s="12" customFormat="1" ht="20.100000000000001" customHeight="1" outlineLevel="1">
      <c r="A391" s="6"/>
      <c r="B391" s="7"/>
      <c r="C391" s="7"/>
      <c r="D391" s="7"/>
      <c r="E391" s="8"/>
      <c r="F391" s="15"/>
      <c r="G391" s="14"/>
      <c r="H391" s="1"/>
      <c r="I391" s="1"/>
      <c r="J391" s="1"/>
    </row>
    <row r="392" spans="1:10" s="12" customFormat="1" ht="20.100000000000001" customHeight="1" outlineLevel="1">
      <c r="A392" s="6"/>
      <c r="B392" s="7"/>
      <c r="C392" s="7"/>
      <c r="D392" s="7"/>
      <c r="E392" s="8"/>
      <c r="F392" s="15"/>
      <c r="G392" s="14"/>
      <c r="H392" s="1"/>
      <c r="I392" s="1"/>
      <c r="J392" s="1"/>
    </row>
    <row r="393" spans="1:10" s="12" customFormat="1" ht="20.100000000000001" customHeight="1" outlineLevel="1">
      <c r="A393" s="6"/>
      <c r="B393" s="7"/>
      <c r="C393" s="7"/>
      <c r="D393" s="7"/>
      <c r="E393" s="8"/>
      <c r="F393" s="15"/>
      <c r="G393" s="14"/>
      <c r="H393" s="1"/>
      <c r="I393" s="1"/>
      <c r="J393" s="1"/>
    </row>
    <row r="394" spans="1:10" s="12" customFormat="1" ht="20.100000000000001" customHeight="1" outlineLevel="1">
      <c r="A394" s="6"/>
      <c r="B394" s="7"/>
      <c r="C394" s="7"/>
      <c r="D394" s="7"/>
      <c r="E394" s="8"/>
      <c r="F394" s="15"/>
      <c r="G394" s="14"/>
      <c r="H394" s="1"/>
      <c r="I394" s="1"/>
      <c r="J394" s="1"/>
    </row>
    <row r="395" spans="1:10" s="12" customFormat="1" ht="20.100000000000001" customHeight="1" outlineLevel="1">
      <c r="A395" s="6"/>
      <c r="B395" s="7"/>
      <c r="C395" s="7"/>
      <c r="D395" s="7"/>
      <c r="E395" s="8"/>
      <c r="F395" s="15"/>
      <c r="G395" s="14"/>
      <c r="H395" s="1"/>
      <c r="I395" s="1"/>
      <c r="J395" s="1"/>
    </row>
    <row r="396" spans="1:10" s="12" customFormat="1" ht="20.100000000000001" customHeight="1" outlineLevel="1">
      <c r="A396" s="6"/>
      <c r="B396" s="7"/>
      <c r="C396" s="7"/>
      <c r="D396" s="7"/>
      <c r="E396" s="8"/>
      <c r="F396" s="15"/>
      <c r="G396" s="14"/>
      <c r="H396" s="1"/>
      <c r="I396" s="1"/>
      <c r="J396" s="1"/>
    </row>
    <row r="397" spans="1:10" s="12" customFormat="1" ht="20.100000000000001" customHeight="1" outlineLevel="1">
      <c r="A397" s="6"/>
      <c r="B397" s="7"/>
      <c r="C397" s="7"/>
      <c r="D397" s="7"/>
      <c r="E397" s="8"/>
      <c r="F397" s="15"/>
      <c r="G397" s="14"/>
      <c r="H397" s="1"/>
      <c r="I397" s="1"/>
      <c r="J397" s="1"/>
    </row>
    <row r="398" spans="1:10" s="12" customFormat="1" ht="20.100000000000001" customHeight="1" outlineLevel="1">
      <c r="A398" s="6"/>
      <c r="B398" s="7"/>
      <c r="C398" s="7"/>
      <c r="D398" s="7"/>
      <c r="E398" s="8"/>
      <c r="F398" s="15"/>
      <c r="G398" s="14"/>
      <c r="H398" s="1"/>
      <c r="I398" s="1"/>
      <c r="J398" s="1"/>
    </row>
    <row r="399" spans="1:10" s="12" customFormat="1" ht="20.100000000000001" customHeight="1" outlineLevel="1">
      <c r="A399" s="6"/>
      <c r="B399" s="7"/>
      <c r="C399" s="7"/>
      <c r="D399" s="7"/>
      <c r="E399" s="8"/>
      <c r="F399" s="15"/>
      <c r="G399" s="14"/>
      <c r="H399" s="1"/>
      <c r="I399" s="1"/>
      <c r="J399" s="1"/>
    </row>
    <row r="400" spans="1:10" s="12" customFormat="1" ht="20.100000000000001" customHeight="1" outlineLevel="1">
      <c r="A400" s="6"/>
      <c r="B400" s="7"/>
      <c r="C400" s="7"/>
      <c r="D400" s="7"/>
      <c r="E400" s="8"/>
      <c r="F400" s="15"/>
      <c r="G400" s="14"/>
      <c r="H400" s="1"/>
      <c r="I400" s="1"/>
      <c r="J400" s="1"/>
    </row>
    <row r="401" spans="1:10" s="12" customFormat="1" ht="20.100000000000001" customHeight="1" outlineLevel="1">
      <c r="A401" s="6"/>
      <c r="B401" s="7"/>
      <c r="C401" s="7"/>
      <c r="D401" s="7"/>
      <c r="E401" s="8"/>
      <c r="F401" s="15"/>
      <c r="G401" s="14"/>
      <c r="H401" s="1"/>
      <c r="I401" s="1"/>
      <c r="J401" s="1"/>
    </row>
    <row r="402" spans="1:10" s="12" customFormat="1" ht="20.100000000000001" customHeight="1" outlineLevel="1">
      <c r="A402" s="6"/>
      <c r="B402" s="7"/>
      <c r="C402" s="7"/>
      <c r="D402" s="7"/>
      <c r="E402" s="8"/>
      <c r="F402" s="15"/>
      <c r="G402" s="14"/>
      <c r="H402" s="1"/>
      <c r="I402" s="1"/>
      <c r="J402" s="1"/>
    </row>
    <row r="403" spans="1:10" s="12" customFormat="1" ht="20.100000000000001" customHeight="1" outlineLevel="1">
      <c r="A403" s="6"/>
      <c r="B403" s="7"/>
      <c r="C403" s="7"/>
      <c r="D403" s="7"/>
      <c r="E403" s="8"/>
      <c r="F403" s="15"/>
      <c r="G403" s="14"/>
      <c r="H403" s="1"/>
      <c r="I403" s="1"/>
      <c r="J403" s="1"/>
    </row>
    <row r="404" spans="1:10" ht="20.100000000000001" customHeight="1" outlineLevel="1"/>
    <row r="405" spans="1:10" ht="20.100000000000001" customHeight="1"/>
    <row r="406" spans="1:10" ht="20.100000000000001" customHeight="1" collapsed="1"/>
    <row r="407" spans="1:10" s="12" customFormat="1" ht="20.100000000000001" customHeight="1" outlineLevel="1">
      <c r="A407" s="6"/>
      <c r="B407" s="7"/>
      <c r="C407" s="7"/>
      <c r="D407" s="7"/>
      <c r="E407" s="8"/>
      <c r="F407" s="15"/>
      <c r="G407" s="14"/>
      <c r="H407" s="1"/>
      <c r="I407" s="1"/>
      <c r="J407" s="1"/>
    </row>
    <row r="408" spans="1:10" s="12" customFormat="1" ht="50.1" customHeight="1" outlineLevel="1">
      <c r="A408" s="6"/>
      <c r="B408" s="7"/>
      <c r="C408" s="7"/>
      <c r="D408" s="7"/>
      <c r="E408" s="8"/>
      <c r="F408" s="15"/>
      <c r="G408" s="14"/>
      <c r="H408" s="1"/>
      <c r="I408" s="1"/>
      <c r="J408" s="1"/>
    </row>
    <row r="409" spans="1:10" s="12" customFormat="1" ht="50.1" customHeight="1" outlineLevel="1">
      <c r="A409" s="6"/>
      <c r="B409" s="7"/>
      <c r="C409" s="7"/>
      <c r="D409" s="7"/>
      <c r="E409" s="8"/>
      <c r="F409" s="15"/>
      <c r="G409" s="14"/>
      <c r="H409" s="1"/>
      <c r="I409" s="1"/>
      <c r="J409" s="1"/>
    </row>
    <row r="410" spans="1:10" s="12" customFormat="1" ht="50.1" customHeight="1" outlineLevel="1">
      <c r="A410" s="6"/>
      <c r="B410" s="7"/>
      <c r="C410" s="7"/>
      <c r="D410" s="7"/>
      <c r="E410" s="8"/>
      <c r="F410" s="15"/>
      <c r="G410" s="14"/>
      <c r="H410" s="1"/>
      <c r="I410" s="1"/>
      <c r="J410" s="1"/>
    </row>
    <row r="411" spans="1:10" s="12" customFormat="1" ht="20.100000000000001" customHeight="1" outlineLevel="1">
      <c r="A411" s="6"/>
      <c r="B411" s="7"/>
      <c r="C411" s="7"/>
      <c r="D411" s="7"/>
      <c r="E411" s="8"/>
      <c r="F411" s="15"/>
      <c r="G411" s="14"/>
      <c r="H411" s="1"/>
      <c r="I411" s="1"/>
      <c r="J411" s="1"/>
    </row>
    <row r="412" spans="1:10" s="12" customFormat="1" ht="20.100000000000001" customHeight="1" outlineLevel="1">
      <c r="A412" s="6"/>
      <c r="B412" s="7"/>
      <c r="C412" s="7"/>
      <c r="D412" s="7"/>
      <c r="E412" s="8"/>
      <c r="F412" s="15"/>
      <c r="G412" s="14"/>
      <c r="H412" s="1"/>
      <c r="I412" s="1"/>
      <c r="J412" s="1"/>
    </row>
    <row r="413" spans="1:10" s="12" customFormat="1" ht="20.100000000000001" customHeight="1" outlineLevel="1">
      <c r="A413" s="6"/>
      <c r="B413" s="7"/>
      <c r="C413" s="7"/>
      <c r="D413" s="7"/>
      <c r="E413" s="8"/>
      <c r="F413" s="15"/>
      <c r="G413" s="14"/>
      <c r="H413" s="1"/>
      <c r="I413" s="1"/>
      <c r="J413" s="1"/>
    </row>
    <row r="414" spans="1:10" s="12" customFormat="1" ht="20.100000000000001" customHeight="1" outlineLevel="1">
      <c r="A414" s="6"/>
      <c r="B414" s="7"/>
      <c r="C414" s="7"/>
      <c r="D414" s="7"/>
      <c r="E414" s="8"/>
      <c r="F414" s="15"/>
      <c r="G414" s="14"/>
      <c r="H414" s="1"/>
      <c r="I414" s="1"/>
      <c r="J414" s="1"/>
    </row>
    <row r="415" spans="1:10" s="12" customFormat="1" ht="20.100000000000001" customHeight="1" outlineLevel="1">
      <c r="A415" s="6"/>
      <c r="B415" s="7"/>
      <c r="C415" s="7"/>
      <c r="D415" s="7"/>
      <c r="E415" s="8"/>
      <c r="F415" s="15"/>
      <c r="G415" s="14"/>
      <c r="H415" s="1"/>
      <c r="I415" s="1"/>
      <c r="J415" s="1"/>
    </row>
    <row r="416" spans="1:10" s="12" customFormat="1" ht="20.100000000000001" customHeight="1" outlineLevel="1">
      <c r="A416" s="6"/>
      <c r="B416" s="7"/>
      <c r="C416" s="7"/>
      <c r="D416" s="7"/>
      <c r="E416" s="8"/>
      <c r="F416" s="15"/>
      <c r="G416" s="14"/>
      <c r="H416" s="1"/>
      <c r="I416" s="1"/>
      <c r="J416" s="1"/>
    </row>
    <row r="417" spans="1:10" s="12" customFormat="1" ht="20.100000000000001" customHeight="1" outlineLevel="1">
      <c r="A417" s="6"/>
      <c r="B417" s="7"/>
      <c r="C417" s="7"/>
      <c r="D417" s="7"/>
      <c r="E417" s="8"/>
      <c r="F417" s="15"/>
      <c r="G417" s="14"/>
      <c r="H417" s="1"/>
      <c r="I417" s="1"/>
      <c r="J417" s="1"/>
    </row>
    <row r="418" spans="1:10" s="12" customFormat="1" ht="20.100000000000001" customHeight="1" outlineLevel="1">
      <c r="A418" s="6"/>
      <c r="B418" s="7"/>
      <c r="C418" s="7"/>
      <c r="D418" s="7"/>
      <c r="E418" s="8"/>
      <c r="F418" s="15"/>
      <c r="G418" s="14"/>
      <c r="H418" s="1"/>
      <c r="I418" s="1"/>
      <c r="J418" s="1"/>
    </row>
    <row r="419" spans="1:10" s="12" customFormat="1" ht="20.100000000000001" customHeight="1" outlineLevel="1">
      <c r="A419" s="6"/>
      <c r="B419" s="7"/>
      <c r="C419" s="7"/>
      <c r="D419" s="7"/>
      <c r="E419" s="8"/>
      <c r="F419" s="15"/>
      <c r="G419" s="14"/>
      <c r="H419" s="1"/>
      <c r="I419" s="1"/>
      <c r="J419" s="1"/>
    </row>
    <row r="420" spans="1:10" s="12" customFormat="1" ht="20.100000000000001" customHeight="1" outlineLevel="1">
      <c r="A420" s="6"/>
      <c r="B420" s="7"/>
      <c r="C420" s="7"/>
      <c r="D420" s="7"/>
      <c r="E420" s="8"/>
      <c r="F420" s="15"/>
      <c r="G420" s="14"/>
      <c r="H420" s="1"/>
      <c r="I420" s="1"/>
      <c r="J420" s="1"/>
    </row>
    <row r="421" spans="1:10" s="12" customFormat="1" ht="20.100000000000001" customHeight="1" outlineLevel="1">
      <c r="A421" s="6"/>
      <c r="B421" s="7"/>
      <c r="C421" s="7"/>
      <c r="D421" s="7"/>
      <c r="E421" s="8"/>
      <c r="F421" s="15"/>
      <c r="G421" s="14"/>
      <c r="H421" s="1"/>
      <c r="I421" s="1"/>
      <c r="J421" s="1"/>
    </row>
    <row r="422" spans="1:10" s="12" customFormat="1" ht="20.100000000000001" customHeight="1" outlineLevel="1">
      <c r="A422" s="6"/>
      <c r="B422" s="7"/>
      <c r="C422" s="7"/>
      <c r="D422" s="7"/>
      <c r="E422" s="8"/>
      <c r="F422" s="15"/>
      <c r="G422" s="14"/>
      <c r="H422" s="1"/>
      <c r="I422" s="1"/>
      <c r="J422" s="1"/>
    </row>
    <row r="423" spans="1:10" s="12" customFormat="1" ht="20.100000000000001" customHeight="1" outlineLevel="1">
      <c r="A423" s="6"/>
      <c r="B423" s="7"/>
      <c r="C423" s="7"/>
      <c r="D423" s="7"/>
      <c r="E423" s="8"/>
      <c r="F423" s="15"/>
      <c r="G423" s="14"/>
      <c r="H423" s="1"/>
      <c r="I423" s="1"/>
      <c r="J423" s="1"/>
    </row>
    <row r="424" spans="1:10" s="12" customFormat="1" ht="20.100000000000001" customHeight="1" outlineLevel="1">
      <c r="A424" s="6"/>
      <c r="B424" s="7"/>
      <c r="C424" s="7"/>
      <c r="D424" s="7"/>
      <c r="E424" s="8"/>
      <c r="F424" s="15"/>
      <c r="G424" s="14"/>
      <c r="H424" s="1"/>
      <c r="I424" s="1"/>
      <c r="J424" s="1"/>
    </row>
    <row r="425" spans="1:10" s="12" customFormat="1" ht="20.100000000000001" customHeight="1" outlineLevel="1">
      <c r="A425" s="6"/>
      <c r="B425" s="7"/>
      <c r="C425" s="7"/>
      <c r="D425" s="7"/>
      <c r="E425" s="8"/>
      <c r="F425" s="15"/>
      <c r="G425" s="14"/>
      <c r="H425" s="1"/>
      <c r="I425" s="1"/>
      <c r="J425" s="1"/>
    </row>
    <row r="426" spans="1:10" s="12" customFormat="1" ht="20.100000000000001" customHeight="1" outlineLevel="1">
      <c r="A426" s="6"/>
      <c r="B426" s="7"/>
      <c r="C426" s="7"/>
      <c r="D426" s="7"/>
      <c r="E426" s="8"/>
      <c r="F426" s="15"/>
      <c r="G426" s="14"/>
      <c r="H426" s="1"/>
      <c r="I426" s="1"/>
      <c r="J426" s="1"/>
    </row>
    <row r="427" spans="1:10" s="12" customFormat="1" ht="20.100000000000001" customHeight="1" outlineLevel="1">
      <c r="A427" s="6"/>
      <c r="B427" s="7"/>
      <c r="C427" s="7"/>
      <c r="D427" s="7"/>
      <c r="E427" s="8"/>
      <c r="F427" s="15"/>
      <c r="G427" s="14"/>
      <c r="H427" s="1"/>
      <c r="I427" s="1"/>
      <c r="J427" s="1"/>
    </row>
    <row r="428" spans="1:10" s="12" customFormat="1" ht="20.100000000000001" customHeight="1" outlineLevel="1">
      <c r="A428" s="6"/>
      <c r="B428" s="7"/>
      <c r="C428" s="7"/>
      <c r="D428" s="7"/>
      <c r="E428" s="8"/>
      <c r="F428" s="15"/>
      <c r="G428" s="14"/>
      <c r="H428" s="1"/>
      <c r="I428" s="1"/>
      <c r="J428" s="1"/>
    </row>
    <row r="429" spans="1:10" s="12" customFormat="1" ht="20.100000000000001" customHeight="1" outlineLevel="1">
      <c r="A429" s="6"/>
      <c r="B429" s="7"/>
      <c r="C429" s="7"/>
      <c r="D429" s="7"/>
      <c r="E429" s="8"/>
      <c r="F429" s="15"/>
      <c r="G429" s="14"/>
      <c r="H429" s="1"/>
      <c r="I429" s="1"/>
      <c r="J429" s="1"/>
    </row>
    <row r="430" spans="1:10" s="12" customFormat="1" ht="20.100000000000001" customHeight="1" outlineLevel="1">
      <c r="A430" s="6"/>
      <c r="B430" s="7"/>
      <c r="C430" s="7"/>
      <c r="D430" s="7"/>
      <c r="E430" s="8"/>
      <c r="F430" s="15"/>
      <c r="G430" s="14"/>
      <c r="H430" s="1"/>
      <c r="I430" s="1"/>
      <c r="J430" s="1"/>
    </row>
    <row r="431" spans="1:10" s="12" customFormat="1" ht="20.100000000000001" customHeight="1" outlineLevel="1">
      <c r="A431" s="6"/>
      <c r="B431" s="7"/>
      <c r="C431" s="7"/>
      <c r="D431" s="7"/>
      <c r="E431" s="8"/>
      <c r="F431" s="15"/>
      <c r="G431" s="14"/>
      <c r="H431" s="1"/>
      <c r="I431" s="1"/>
      <c r="J431" s="1"/>
    </row>
    <row r="432" spans="1:10" s="12" customFormat="1" ht="20.100000000000001" customHeight="1" outlineLevel="1">
      <c r="A432" s="6"/>
      <c r="B432" s="7"/>
      <c r="C432" s="7"/>
      <c r="D432" s="7"/>
      <c r="E432" s="8"/>
      <c r="F432" s="15"/>
      <c r="G432" s="14"/>
      <c r="H432" s="1"/>
      <c r="I432" s="1"/>
      <c r="J432" s="1"/>
    </row>
    <row r="433" spans="1:10" s="12" customFormat="1" ht="20.100000000000001" customHeight="1" outlineLevel="1">
      <c r="A433" s="6"/>
      <c r="B433" s="7"/>
      <c r="C433" s="7"/>
      <c r="D433" s="7"/>
      <c r="E433" s="8"/>
      <c r="F433" s="15"/>
      <c r="G433" s="14"/>
      <c r="H433" s="1"/>
      <c r="I433" s="1"/>
      <c r="J433" s="1"/>
    </row>
    <row r="434" spans="1:10" s="12" customFormat="1" ht="20.100000000000001" customHeight="1" outlineLevel="1">
      <c r="A434" s="6"/>
      <c r="B434" s="7"/>
      <c r="C434" s="7"/>
      <c r="D434" s="7"/>
      <c r="E434" s="8"/>
      <c r="F434" s="15"/>
      <c r="G434" s="14"/>
      <c r="H434" s="1"/>
      <c r="I434" s="1"/>
      <c r="J434" s="1"/>
    </row>
    <row r="435" spans="1:10" s="12" customFormat="1" ht="20.100000000000001" customHeight="1" outlineLevel="1">
      <c r="A435" s="6"/>
      <c r="B435" s="7"/>
      <c r="C435" s="7"/>
      <c r="D435" s="7"/>
      <c r="E435" s="8"/>
      <c r="F435" s="15"/>
      <c r="G435" s="14"/>
      <c r="H435" s="1"/>
      <c r="I435" s="1"/>
      <c r="J435" s="1"/>
    </row>
    <row r="436" spans="1:10" s="12" customFormat="1" ht="20.100000000000001" customHeight="1" outlineLevel="1">
      <c r="A436" s="6"/>
      <c r="B436" s="7"/>
      <c r="C436" s="7"/>
      <c r="D436" s="7"/>
      <c r="E436" s="8"/>
      <c r="F436" s="15"/>
      <c r="G436" s="14"/>
      <c r="H436" s="1"/>
      <c r="I436" s="1"/>
      <c r="J436" s="1"/>
    </row>
    <row r="437" spans="1:10" s="12" customFormat="1" ht="20.100000000000001" customHeight="1" outlineLevel="1">
      <c r="A437" s="6"/>
      <c r="B437" s="7"/>
      <c r="C437" s="7"/>
      <c r="D437" s="7"/>
      <c r="E437" s="8"/>
      <c r="F437" s="15"/>
      <c r="G437" s="14"/>
      <c r="H437" s="1"/>
      <c r="I437" s="1"/>
      <c r="J437" s="1"/>
    </row>
    <row r="438" spans="1:10" s="12" customFormat="1" ht="20.100000000000001" customHeight="1" outlineLevel="1">
      <c r="A438" s="6"/>
      <c r="B438" s="7"/>
      <c r="C438" s="7"/>
      <c r="D438" s="7"/>
      <c r="E438" s="8"/>
      <c r="F438" s="15"/>
      <c r="G438" s="14"/>
      <c r="H438" s="1"/>
      <c r="I438" s="1"/>
      <c r="J438" s="1"/>
    </row>
    <row r="439" spans="1:10" s="12" customFormat="1" ht="20.100000000000001" customHeight="1" outlineLevel="1">
      <c r="A439" s="6"/>
      <c r="B439" s="7"/>
      <c r="C439" s="7"/>
      <c r="D439" s="7"/>
      <c r="E439" s="8"/>
      <c r="F439" s="15"/>
      <c r="G439" s="14"/>
      <c r="H439" s="1"/>
      <c r="I439" s="1"/>
      <c r="J439" s="1"/>
    </row>
    <row r="440" spans="1:10" s="12" customFormat="1" ht="20.100000000000001" customHeight="1" outlineLevel="1">
      <c r="A440" s="6"/>
      <c r="B440" s="7"/>
      <c r="C440" s="7"/>
      <c r="D440" s="7"/>
      <c r="E440" s="8"/>
      <c r="F440" s="15"/>
      <c r="G440" s="14"/>
      <c r="H440" s="1"/>
      <c r="I440" s="1"/>
      <c r="J440" s="1"/>
    </row>
    <row r="441" spans="1:10" s="12" customFormat="1" ht="20.100000000000001" customHeight="1" outlineLevel="1">
      <c r="A441" s="6"/>
      <c r="B441" s="7"/>
      <c r="C441" s="7"/>
      <c r="D441" s="7"/>
      <c r="E441" s="8"/>
      <c r="F441" s="15"/>
      <c r="G441" s="14"/>
      <c r="H441" s="1"/>
      <c r="I441" s="1"/>
      <c r="J441" s="1"/>
    </row>
    <row r="442" spans="1:10" s="12" customFormat="1" ht="20.100000000000001" customHeight="1" outlineLevel="1">
      <c r="A442" s="6"/>
      <c r="B442" s="7"/>
      <c r="C442" s="7"/>
      <c r="D442" s="7"/>
      <c r="E442" s="8"/>
      <c r="F442" s="15"/>
      <c r="G442" s="14"/>
      <c r="H442" s="1"/>
      <c r="I442" s="1"/>
      <c r="J442" s="1"/>
    </row>
    <row r="443" spans="1:10" s="12" customFormat="1" ht="20.100000000000001" customHeight="1" outlineLevel="1">
      <c r="A443" s="6"/>
      <c r="B443" s="7"/>
      <c r="C443" s="7"/>
      <c r="D443" s="7"/>
      <c r="E443" s="8"/>
      <c r="F443" s="15"/>
      <c r="G443" s="14"/>
      <c r="H443" s="1"/>
      <c r="I443" s="1"/>
      <c r="J443" s="1"/>
    </row>
    <row r="444" spans="1:10" s="12" customFormat="1" ht="20.100000000000001" customHeight="1" outlineLevel="1">
      <c r="A444" s="6"/>
      <c r="B444" s="7"/>
      <c r="C444" s="7"/>
      <c r="D444" s="7"/>
      <c r="E444" s="8"/>
      <c r="F444" s="15"/>
      <c r="G444" s="14"/>
      <c r="H444" s="1"/>
      <c r="I444" s="1"/>
      <c r="J444" s="1"/>
    </row>
    <row r="445" spans="1:10" s="12" customFormat="1" ht="20.100000000000001" customHeight="1" outlineLevel="1">
      <c r="A445" s="6"/>
      <c r="B445" s="7"/>
      <c r="C445" s="7"/>
      <c r="D445" s="7"/>
      <c r="E445" s="8"/>
      <c r="F445" s="15"/>
      <c r="G445" s="14"/>
      <c r="H445" s="1"/>
      <c r="I445" s="1"/>
      <c r="J445" s="1"/>
    </row>
    <row r="446" spans="1:10" ht="20.100000000000001" customHeight="1" outlineLevel="1"/>
    <row r="447" spans="1:10" outlineLevel="1"/>
    <row r="448" spans="1:10" s="12" customFormat="1" ht="20.100000000000001" customHeight="1" outlineLevel="1">
      <c r="A448" s="6"/>
      <c r="B448" s="7"/>
      <c r="C448" s="7"/>
      <c r="D448" s="7"/>
      <c r="E448" s="8"/>
      <c r="F448" s="15"/>
      <c r="G448" s="14"/>
      <c r="H448" s="1"/>
      <c r="I448" s="1"/>
      <c r="J448" s="1"/>
    </row>
    <row r="449" spans="1:10" s="12" customFormat="1" ht="20.100000000000001" customHeight="1" outlineLevel="1">
      <c r="A449" s="6"/>
      <c r="B449" s="7"/>
      <c r="C449" s="7"/>
      <c r="D449" s="7"/>
      <c r="E449" s="8"/>
      <c r="F449" s="15"/>
      <c r="G449" s="14"/>
      <c r="H449" s="1"/>
      <c r="I449" s="1"/>
      <c r="J449" s="1"/>
    </row>
    <row r="450" spans="1:10" s="12" customFormat="1" ht="20.100000000000001" customHeight="1" outlineLevel="1">
      <c r="A450" s="6"/>
      <c r="B450" s="7"/>
      <c r="C450" s="7"/>
      <c r="D450" s="7"/>
      <c r="E450" s="8"/>
      <c r="F450" s="15"/>
      <c r="G450" s="14"/>
      <c r="H450" s="1"/>
      <c r="I450" s="1"/>
      <c r="J450" s="1"/>
    </row>
    <row r="451" spans="1:10" s="12" customFormat="1" ht="20.100000000000001" customHeight="1" outlineLevel="1">
      <c r="A451" s="6"/>
      <c r="B451" s="7"/>
      <c r="C451" s="7"/>
      <c r="D451" s="7"/>
      <c r="E451" s="8"/>
      <c r="F451" s="15"/>
      <c r="G451" s="14"/>
      <c r="H451" s="1"/>
      <c r="I451" s="1"/>
      <c r="J451" s="1"/>
    </row>
    <row r="452" spans="1:10" s="12" customFormat="1" ht="20.100000000000001" customHeight="1" outlineLevel="1">
      <c r="A452" s="6"/>
      <c r="B452" s="7"/>
      <c r="C452" s="7"/>
      <c r="D452" s="7"/>
      <c r="E452" s="8"/>
      <c r="F452" s="15"/>
      <c r="G452" s="14"/>
      <c r="H452" s="1"/>
      <c r="I452" s="1"/>
      <c r="J452" s="1"/>
    </row>
    <row r="453" spans="1:10" s="12" customFormat="1" ht="20.100000000000001" customHeight="1" outlineLevel="1">
      <c r="A453" s="6"/>
      <c r="B453" s="7"/>
      <c r="C453" s="7"/>
      <c r="D453" s="7"/>
      <c r="E453" s="8"/>
      <c r="F453" s="15"/>
      <c r="G453" s="14"/>
      <c r="H453" s="1"/>
      <c r="I453" s="1"/>
      <c r="J453" s="1"/>
    </row>
    <row r="454" spans="1:10" s="12" customFormat="1" ht="20.100000000000001" customHeight="1" outlineLevel="1">
      <c r="A454" s="6"/>
      <c r="B454" s="7"/>
      <c r="C454" s="7"/>
      <c r="D454" s="7"/>
      <c r="E454" s="8"/>
      <c r="F454" s="15"/>
      <c r="G454" s="14"/>
      <c r="H454" s="1"/>
      <c r="I454" s="1"/>
      <c r="J454" s="1"/>
    </row>
    <row r="455" spans="1:10" s="12" customFormat="1" ht="20.100000000000001" customHeight="1" outlineLevel="1">
      <c r="A455" s="6"/>
      <c r="B455" s="7"/>
      <c r="C455" s="7"/>
      <c r="D455" s="7"/>
      <c r="E455" s="8"/>
      <c r="F455" s="15"/>
      <c r="G455" s="14"/>
      <c r="H455" s="1"/>
      <c r="I455" s="1"/>
      <c r="J455" s="1"/>
    </row>
    <row r="456" spans="1:10" s="12" customFormat="1" ht="20.100000000000001" customHeight="1" outlineLevel="1">
      <c r="A456" s="6"/>
      <c r="B456" s="7"/>
      <c r="C456" s="7"/>
      <c r="D456" s="7"/>
      <c r="E456" s="8"/>
      <c r="F456" s="15"/>
      <c r="G456" s="14"/>
      <c r="H456" s="1"/>
      <c r="I456" s="1"/>
      <c r="J456" s="1"/>
    </row>
    <row r="457" spans="1:10" s="12" customFormat="1" ht="20.100000000000001" customHeight="1" outlineLevel="1">
      <c r="A457" s="6"/>
      <c r="B457" s="7"/>
      <c r="C457" s="7"/>
      <c r="D457" s="7"/>
      <c r="E457" s="8"/>
      <c r="F457" s="15"/>
      <c r="G457" s="14"/>
      <c r="H457" s="1"/>
      <c r="I457" s="1"/>
      <c r="J457" s="1"/>
    </row>
    <row r="458" spans="1:10" s="12" customFormat="1" ht="20.100000000000001" customHeight="1" outlineLevel="1">
      <c r="A458" s="6"/>
      <c r="B458" s="7"/>
      <c r="C458" s="7"/>
      <c r="D458" s="7"/>
      <c r="E458" s="8"/>
      <c r="F458" s="15"/>
      <c r="G458" s="14"/>
      <c r="H458" s="1"/>
      <c r="I458" s="1"/>
      <c r="J458" s="1"/>
    </row>
    <row r="459" spans="1:10" s="12" customFormat="1" ht="20.100000000000001" customHeight="1" outlineLevel="1">
      <c r="A459" s="6"/>
      <c r="B459" s="7"/>
      <c r="C459" s="7"/>
      <c r="D459" s="7"/>
      <c r="E459" s="8"/>
      <c r="F459" s="15"/>
      <c r="G459" s="14"/>
      <c r="H459" s="1"/>
      <c r="I459" s="1"/>
      <c r="J459" s="1"/>
    </row>
    <row r="460" spans="1:10" s="12" customFormat="1" ht="20.100000000000001" customHeight="1" outlineLevel="1">
      <c r="A460" s="6"/>
      <c r="B460" s="7"/>
      <c r="C460" s="7"/>
      <c r="D460" s="7"/>
      <c r="E460" s="8"/>
      <c r="F460" s="15"/>
      <c r="G460" s="14"/>
      <c r="H460" s="1"/>
      <c r="I460" s="1"/>
      <c r="J460" s="1"/>
    </row>
    <row r="461" spans="1:10" s="12" customFormat="1" ht="20.100000000000001" customHeight="1" outlineLevel="1">
      <c r="A461" s="6"/>
      <c r="B461" s="7"/>
      <c r="C461" s="7"/>
      <c r="D461" s="7"/>
      <c r="E461" s="8"/>
      <c r="F461" s="15"/>
      <c r="G461" s="14"/>
      <c r="H461" s="1"/>
      <c r="I461" s="1"/>
      <c r="J461" s="1"/>
    </row>
    <row r="462" spans="1:10" s="12" customFormat="1" ht="20.100000000000001" customHeight="1" outlineLevel="1">
      <c r="A462" s="6"/>
      <c r="B462" s="7"/>
      <c r="C462" s="7"/>
      <c r="D462" s="7"/>
      <c r="E462" s="8"/>
      <c r="F462" s="15"/>
      <c r="G462" s="14"/>
      <c r="H462" s="1"/>
      <c r="I462" s="1"/>
      <c r="J462" s="1"/>
    </row>
    <row r="463" spans="1:10" s="12" customFormat="1" ht="20.100000000000001" customHeight="1" outlineLevel="1">
      <c r="A463" s="6"/>
      <c r="B463" s="7"/>
      <c r="C463" s="7"/>
      <c r="D463" s="7"/>
      <c r="E463" s="8"/>
      <c r="F463" s="15"/>
      <c r="G463" s="14"/>
      <c r="H463" s="1"/>
      <c r="I463" s="1"/>
      <c r="J463" s="1"/>
    </row>
    <row r="464" spans="1:10" s="12" customFormat="1" ht="20.100000000000001" customHeight="1" outlineLevel="1">
      <c r="A464" s="6"/>
      <c r="B464" s="7"/>
      <c r="C464" s="7"/>
      <c r="D464" s="7"/>
      <c r="E464" s="8"/>
      <c r="F464" s="15"/>
      <c r="G464" s="14"/>
      <c r="H464" s="1"/>
      <c r="I464" s="1"/>
      <c r="J464" s="1"/>
    </row>
    <row r="465" spans="1:10" s="12" customFormat="1" ht="20.100000000000001" customHeight="1" outlineLevel="1">
      <c r="A465" s="6"/>
      <c r="B465" s="7"/>
      <c r="C465" s="7"/>
      <c r="D465" s="7"/>
      <c r="E465" s="8"/>
      <c r="F465" s="15"/>
      <c r="G465" s="14"/>
      <c r="H465" s="1"/>
      <c r="I465" s="1"/>
      <c r="J465" s="1"/>
    </row>
    <row r="466" spans="1:10" s="12" customFormat="1" ht="20.100000000000001" customHeight="1" outlineLevel="1">
      <c r="A466" s="6"/>
      <c r="B466" s="7"/>
      <c r="C466" s="7"/>
      <c r="D466" s="7"/>
      <c r="E466" s="8"/>
      <c r="F466" s="15"/>
      <c r="G466" s="14"/>
      <c r="H466" s="1"/>
      <c r="I466" s="1"/>
      <c r="J466" s="1"/>
    </row>
    <row r="467" spans="1:10" s="12" customFormat="1" ht="20.100000000000001" customHeight="1" outlineLevel="1">
      <c r="A467" s="6"/>
      <c r="B467" s="7"/>
      <c r="C467" s="7"/>
      <c r="D467" s="7"/>
      <c r="E467" s="8"/>
      <c r="F467" s="15"/>
      <c r="G467" s="14"/>
      <c r="H467" s="1"/>
      <c r="I467" s="1"/>
      <c r="J467" s="1"/>
    </row>
    <row r="468" spans="1:10" ht="20.100000000000001" customHeight="1" outlineLevel="1"/>
    <row r="469" spans="1:10" s="12" customFormat="1" ht="20.100000000000001" customHeight="1" outlineLevel="1">
      <c r="A469" s="6"/>
      <c r="B469" s="7"/>
      <c r="C469" s="7"/>
      <c r="D469" s="7"/>
      <c r="E469" s="8"/>
      <c r="F469" s="15"/>
      <c r="G469" s="14"/>
      <c r="H469" s="1"/>
      <c r="I469" s="1"/>
      <c r="J469" s="1"/>
    </row>
    <row r="470" spans="1:10" s="12" customFormat="1" ht="20.100000000000001" customHeight="1" outlineLevel="1">
      <c r="A470" s="6"/>
      <c r="B470" s="7"/>
      <c r="C470" s="7"/>
      <c r="D470" s="7"/>
      <c r="E470" s="8"/>
      <c r="F470" s="15"/>
      <c r="G470" s="14"/>
      <c r="H470" s="1"/>
      <c r="I470" s="1"/>
      <c r="J470" s="1"/>
    </row>
    <row r="471" spans="1:10" s="12" customFormat="1" ht="20.100000000000001" customHeight="1" outlineLevel="1">
      <c r="A471" s="6"/>
      <c r="B471" s="7"/>
      <c r="C471" s="7"/>
      <c r="D471" s="7"/>
      <c r="E471" s="8"/>
      <c r="F471" s="15"/>
      <c r="G471" s="14"/>
      <c r="H471" s="1"/>
      <c r="I471" s="1"/>
      <c r="J471" s="1"/>
    </row>
    <row r="472" spans="1:10" s="12" customFormat="1" ht="20.100000000000001" customHeight="1" outlineLevel="1">
      <c r="A472" s="6"/>
      <c r="B472" s="7"/>
      <c r="C472" s="7"/>
      <c r="D472" s="7"/>
      <c r="E472" s="8"/>
      <c r="F472" s="15"/>
      <c r="G472" s="14"/>
      <c r="H472" s="1"/>
      <c r="I472" s="1"/>
      <c r="J472" s="1"/>
    </row>
    <row r="473" spans="1:10" s="12" customFormat="1" ht="20.100000000000001" customHeight="1" outlineLevel="1">
      <c r="A473" s="6"/>
      <c r="B473" s="7"/>
      <c r="C473" s="7"/>
      <c r="D473" s="7"/>
      <c r="E473" s="8"/>
      <c r="F473" s="15"/>
      <c r="G473" s="14"/>
      <c r="H473" s="1"/>
      <c r="I473" s="1"/>
      <c r="J473" s="1"/>
    </row>
    <row r="474" spans="1:10" s="12" customFormat="1" ht="20.100000000000001" customHeight="1" outlineLevel="1">
      <c r="A474" s="6"/>
      <c r="B474" s="7"/>
      <c r="C474" s="7"/>
      <c r="D474" s="7"/>
      <c r="E474" s="8"/>
      <c r="F474" s="15"/>
      <c r="G474" s="14"/>
      <c r="H474" s="1"/>
      <c r="I474" s="1"/>
      <c r="J474" s="1"/>
    </row>
    <row r="475" spans="1:10" s="12" customFormat="1" ht="20.100000000000001" customHeight="1" outlineLevel="1">
      <c r="A475" s="6"/>
      <c r="B475" s="7"/>
      <c r="C475" s="7"/>
      <c r="D475" s="7"/>
      <c r="E475" s="8"/>
      <c r="F475" s="15"/>
      <c r="G475" s="14"/>
      <c r="H475" s="1"/>
      <c r="I475" s="1"/>
      <c r="J475" s="1"/>
    </row>
    <row r="476" spans="1:10" s="12" customFormat="1" ht="20.100000000000001" customHeight="1" outlineLevel="1">
      <c r="A476" s="6"/>
      <c r="B476" s="7"/>
      <c r="C476" s="7"/>
      <c r="D476" s="7"/>
      <c r="E476" s="8"/>
      <c r="F476" s="15"/>
      <c r="G476" s="14"/>
      <c r="H476" s="1"/>
      <c r="I476" s="1"/>
      <c r="J476" s="1"/>
    </row>
    <row r="477" spans="1:10" s="12" customFormat="1" ht="20.100000000000001" customHeight="1" outlineLevel="1">
      <c r="A477" s="6"/>
      <c r="B477" s="7"/>
      <c r="C477" s="7"/>
      <c r="D477" s="7"/>
      <c r="E477" s="8"/>
      <c r="F477" s="15"/>
      <c r="G477" s="14"/>
      <c r="H477" s="1"/>
      <c r="I477" s="1"/>
      <c r="J477" s="1"/>
    </row>
    <row r="478" spans="1:10" s="12" customFormat="1" ht="20.100000000000001" customHeight="1" outlineLevel="1">
      <c r="A478" s="6"/>
      <c r="B478" s="7"/>
      <c r="C478" s="7"/>
      <c r="D478" s="7"/>
      <c r="E478" s="8"/>
      <c r="F478" s="15"/>
      <c r="G478" s="14"/>
      <c r="H478" s="1"/>
      <c r="I478" s="1"/>
      <c r="J478" s="1"/>
    </row>
    <row r="479" spans="1:10" s="12" customFormat="1" ht="20.100000000000001" customHeight="1" outlineLevel="1">
      <c r="A479" s="6"/>
      <c r="B479" s="7"/>
      <c r="C479" s="7"/>
      <c r="D479" s="7"/>
      <c r="E479" s="8"/>
      <c r="F479" s="15"/>
      <c r="G479" s="14"/>
      <c r="H479" s="1"/>
      <c r="I479" s="1"/>
      <c r="J479" s="1"/>
    </row>
    <row r="480" spans="1:10" s="12" customFormat="1" ht="20.100000000000001" customHeight="1">
      <c r="A480" s="6"/>
      <c r="B480" s="7"/>
      <c r="C480" s="7"/>
      <c r="D480" s="7"/>
      <c r="E480" s="8"/>
      <c r="F480" s="15"/>
      <c r="G480" s="14"/>
      <c r="H480" s="1"/>
      <c r="I480" s="1"/>
      <c r="J480" s="1"/>
    </row>
    <row r="481" spans="1:10" s="12" customFormat="1" ht="20.100000000000001" customHeight="1">
      <c r="A481" s="6"/>
      <c r="B481" s="7"/>
      <c r="C481" s="7"/>
      <c r="D481" s="7"/>
      <c r="E481" s="8"/>
      <c r="F481" s="15"/>
      <c r="G481" s="14"/>
      <c r="H481" s="1"/>
      <c r="I481" s="1"/>
      <c r="J481" s="1"/>
    </row>
    <row r="482" spans="1:10" s="12" customFormat="1" ht="20.100000000000001" customHeight="1" outlineLevel="1">
      <c r="A482" s="6"/>
      <c r="B482" s="7"/>
      <c r="C482" s="7"/>
      <c r="D482" s="7"/>
      <c r="E482" s="8"/>
      <c r="F482" s="15"/>
      <c r="G482" s="14"/>
      <c r="H482" s="1"/>
      <c r="I482" s="1"/>
      <c r="J482" s="1"/>
    </row>
    <row r="483" spans="1:10" s="12" customFormat="1" ht="20.100000000000001" customHeight="1" outlineLevel="1">
      <c r="A483" s="6"/>
      <c r="B483" s="7"/>
      <c r="C483" s="7"/>
      <c r="D483" s="7"/>
      <c r="E483" s="8"/>
      <c r="F483" s="15"/>
      <c r="G483" s="14"/>
      <c r="H483" s="1"/>
      <c r="I483" s="1"/>
      <c r="J483" s="1"/>
    </row>
    <row r="484" spans="1:10" s="12" customFormat="1" ht="20.100000000000001" customHeight="1" outlineLevel="1">
      <c r="A484" s="6"/>
      <c r="B484" s="7"/>
      <c r="C484" s="7"/>
      <c r="D484" s="7"/>
      <c r="E484" s="8"/>
      <c r="F484" s="15"/>
      <c r="G484" s="14"/>
      <c r="H484" s="1"/>
      <c r="I484" s="1"/>
      <c r="J484" s="1"/>
    </row>
    <row r="485" spans="1:10" s="12" customFormat="1" ht="20.100000000000001" customHeight="1">
      <c r="A485" s="6"/>
      <c r="B485" s="7"/>
      <c r="C485" s="7"/>
      <c r="D485" s="7"/>
      <c r="E485" s="8"/>
      <c r="F485" s="15"/>
      <c r="G485" s="14"/>
      <c r="H485" s="1"/>
      <c r="I485" s="1"/>
      <c r="J485" s="1"/>
    </row>
    <row r="486" spans="1:10" s="12" customFormat="1" ht="20.100000000000001" customHeight="1">
      <c r="A486" s="6"/>
      <c r="B486" s="7"/>
      <c r="C486" s="7"/>
      <c r="D486" s="7"/>
      <c r="E486" s="8"/>
      <c r="F486" s="15"/>
      <c r="G486" s="14"/>
      <c r="H486" s="1"/>
      <c r="I486" s="1"/>
      <c r="J486" s="1"/>
    </row>
    <row r="487" spans="1:10" s="12" customFormat="1" ht="20.100000000000001" customHeight="1" outlineLevel="1">
      <c r="A487" s="6"/>
      <c r="B487" s="7"/>
      <c r="C487" s="7"/>
      <c r="D487" s="7"/>
      <c r="E487" s="8"/>
      <c r="F487" s="15"/>
      <c r="G487" s="14"/>
      <c r="H487" s="1"/>
      <c r="I487" s="1"/>
      <c r="J487" s="1"/>
    </row>
    <row r="488" spans="1:10" s="12" customFormat="1" ht="20.100000000000001" customHeight="1" outlineLevel="1">
      <c r="A488" s="6"/>
      <c r="B488" s="7"/>
      <c r="C488" s="7"/>
      <c r="D488" s="7"/>
      <c r="E488" s="8"/>
      <c r="F488" s="15"/>
      <c r="G488" s="14"/>
      <c r="H488" s="1"/>
      <c r="I488" s="1"/>
      <c r="J488" s="1"/>
    </row>
    <row r="489" spans="1:10" s="12" customFormat="1" ht="20.100000000000001" customHeight="1" outlineLevel="1">
      <c r="A489" s="6"/>
      <c r="B489" s="7"/>
      <c r="C489" s="7"/>
      <c r="D489" s="7"/>
      <c r="E489" s="8"/>
      <c r="F489" s="15"/>
      <c r="G489" s="14"/>
      <c r="H489" s="1"/>
      <c r="I489" s="1"/>
      <c r="J489" s="1"/>
    </row>
    <row r="490" spans="1:10" s="12" customFormat="1" ht="20.100000000000001" customHeight="1" outlineLevel="1">
      <c r="A490" s="6"/>
      <c r="B490" s="7"/>
      <c r="C490" s="7"/>
      <c r="D490" s="7"/>
      <c r="E490" s="8"/>
      <c r="F490" s="15"/>
      <c r="G490" s="14"/>
      <c r="H490" s="1"/>
      <c r="I490" s="1"/>
      <c r="J490" s="1"/>
    </row>
    <row r="491" spans="1:10" s="12" customFormat="1" ht="20.100000000000001" customHeight="1" outlineLevel="1">
      <c r="A491" s="6"/>
      <c r="B491" s="7"/>
      <c r="C491" s="7"/>
      <c r="D491" s="7"/>
      <c r="E491" s="8"/>
      <c r="F491" s="15"/>
      <c r="G491" s="14"/>
      <c r="H491" s="1"/>
      <c r="I491" s="1"/>
      <c r="J491" s="1"/>
    </row>
    <row r="492" spans="1:10" ht="20.100000000000001" customHeight="1" outlineLevel="1"/>
    <row r="493" spans="1:10" ht="20.100000000000001" customHeight="1" outlineLevel="1"/>
    <row r="494" spans="1:10" ht="20.100000000000001" customHeight="1" outlineLevel="1"/>
    <row r="495" spans="1:10" ht="20.100000000000001" customHeight="1" outlineLevel="1"/>
    <row r="496" spans="1:10" ht="20.100000000000001" customHeight="1" outlineLevel="1"/>
    <row r="497" spans="1:10" ht="20.100000000000001" customHeight="1" outlineLevel="1"/>
    <row r="498" spans="1:10" ht="20.100000000000001" customHeight="1" outlineLevel="1"/>
    <row r="499" spans="1:10" ht="20.100000000000001" customHeight="1" outlineLevel="1"/>
    <row r="500" spans="1:10" ht="20.100000000000001" customHeight="1" outlineLevel="1"/>
    <row r="501" spans="1:10" ht="20.100000000000001" customHeight="1" outlineLevel="1"/>
    <row r="502" spans="1:10" s="12" customFormat="1" ht="20.100000000000001" customHeight="1" outlineLevel="1">
      <c r="A502" s="6"/>
      <c r="B502" s="7"/>
      <c r="C502" s="7"/>
      <c r="D502" s="7"/>
      <c r="E502" s="8"/>
      <c r="F502" s="15"/>
      <c r="G502" s="14"/>
      <c r="H502" s="1"/>
      <c r="I502" s="1"/>
      <c r="J502" s="1"/>
    </row>
    <row r="503" spans="1:10" s="12" customFormat="1" ht="20.100000000000001" customHeight="1" outlineLevel="1">
      <c r="A503" s="6"/>
      <c r="B503" s="7"/>
      <c r="C503" s="7"/>
      <c r="D503" s="7"/>
      <c r="E503" s="8"/>
      <c r="F503" s="15"/>
      <c r="G503" s="14"/>
      <c r="H503" s="1"/>
      <c r="I503" s="1"/>
      <c r="J503" s="1"/>
    </row>
    <row r="504" spans="1:10" s="12" customFormat="1" ht="20.100000000000001" customHeight="1" outlineLevel="1">
      <c r="A504" s="6"/>
      <c r="B504" s="7"/>
      <c r="C504" s="7"/>
      <c r="D504" s="7"/>
      <c r="E504" s="8"/>
      <c r="F504" s="15"/>
      <c r="G504" s="14"/>
      <c r="H504" s="1"/>
      <c r="I504" s="1"/>
      <c r="J504" s="1"/>
    </row>
    <row r="505" spans="1:10" s="12" customFormat="1" ht="20.100000000000001" customHeight="1" outlineLevel="1">
      <c r="A505" s="6"/>
      <c r="B505" s="7"/>
      <c r="C505" s="7"/>
      <c r="D505" s="7"/>
      <c r="E505" s="8"/>
      <c r="F505" s="15"/>
      <c r="G505" s="14"/>
      <c r="H505" s="1"/>
      <c r="I505" s="1"/>
      <c r="J505" s="1"/>
    </row>
    <row r="506" spans="1:10" s="12" customFormat="1" ht="20.100000000000001" customHeight="1" outlineLevel="1">
      <c r="A506" s="6"/>
      <c r="B506" s="7"/>
      <c r="C506" s="7"/>
      <c r="D506" s="7"/>
      <c r="E506" s="8"/>
      <c r="F506" s="15"/>
      <c r="G506" s="14"/>
      <c r="H506" s="1"/>
      <c r="I506" s="1"/>
      <c r="J506" s="1"/>
    </row>
    <row r="507" spans="1:10" s="12" customFormat="1" ht="20.100000000000001" customHeight="1" outlineLevel="1">
      <c r="A507" s="6"/>
      <c r="B507" s="7"/>
      <c r="C507" s="7"/>
      <c r="D507" s="7"/>
      <c r="E507" s="8"/>
      <c r="F507" s="15"/>
      <c r="G507" s="14"/>
      <c r="H507" s="1"/>
      <c r="I507" s="1"/>
      <c r="J507" s="1"/>
    </row>
    <row r="508" spans="1:10" s="12" customFormat="1" ht="20.100000000000001" customHeight="1" outlineLevel="1">
      <c r="A508" s="6"/>
      <c r="B508" s="7"/>
      <c r="C508" s="7"/>
      <c r="D508" s="7"/>
      <c r="E508" s="8"/>
      <c r="F508" s="15"/>
      <c r="G508" s="14"/>
      <c r="H508" s="1"/>
      <c r="I508" s="1"/>
      <c r="J508" s="1"/>
    </row>
    <row r="509" spans="1:10" s="12" customFormat="1" ht="20.100000000000001" customHeight="1" outlineLevel="1">
      <c r="A509" s="6"/>
      <c r="B509" s="7"/>
      <c r="C509" s="7"/>
      <c r="D509" s="7"/>
      <c r="E509" s="8"/>
      <c r="F509" s="15"/>
      <c r="G509" s="14"/>
      <c r="H509" s="1"/>
      <c r="I509" s="1"/>
      <c r="J509" s="1"/>
    </row>
    <row r="510" spans="1:10" s="12" customFormat="1" ht="20.100000000000001" customHeight="1" outlineLevel="1">
      <c r="A510" s="6"/>
      <c r="B510" s="7"/>
      <c r="C510" s="7"/>
      <c r="D510" s="7"/>
      <c r="E510" s="8"/>
      <c r="F510" s="15"/>
      <c r="G510" s="14"/>
      <c r="H510" s="1"/>
      <c r="I510" s="1"/>
      <c r="J510" s="1"/>
    </row>
    <row r="511" spans="1:10" s="12" customFormat="1" ht="20.100000000000001" customHeight="1" outlineLevel="1">
      <c r="A511" s="6"/>
      <c r="B511" s="7"/>
      <c r="C511" s="7"/>
      <c r="D511" s="7"/>
      <c r="E511" s="8"/>
      <c r="F511" s="15"/>
      <c r="G511" s="14"/>
      <c r="H511" s="1"/>
      <c r="I511" s="1"/>
      <c r="J511" s="1"/>
    </row>
    <row r="512" spans="1:10" s="12" customFormat="1" ht="20.100000000000001" customHeight="1" outlineLevel="1">
      <c r="A512" s="6"/>
      <c r="B512" s="7"/>
      <c r="C512" s="7"/>
      <c r="D512" s="7"/>
      <c r="E512" s="8"/>
      <c r="F512" s="15"/>
      <c r="G512" s="14"/>
      <c r="H512" s="1"/>
      <c r="I512" s="1"/>
      <c r="J512" s="1"/>
    </row>
    <row r="513" spans="1:10" s="12" customFormat="1" ht="20.100000000000001" customHeight="1" outlineLevel="1">
      <c r="A513" s="6"/>
      <c r="B513" s="7"/>
      <c r="C513" s="7"/>
      <c r="D513" s="7"/>
      <c r="E513" s="8"/>
      <c r="F513" s="15"/>
      <c r="G513" s="14"/>
      <c r="H513" s="1"/>
      <c r="I513" s="1"/>
      <c r="J513" s="1"/>
    </row>
    <row r="514" spans="1:10" s="12" customFormat="1" ht="20.100000000000001" customHeight="1" outlineLevel="1">
      <c r="A514" s="6"/>
      <c r="B514" s="7"/>
      <c r="C514" s="7"/>
      <c r="D514" s="7"/>
      <c r="E514" s="8"/>
      <c r="F514" s="15"/>
      <c r="G514" s="14"/>
      <c r="H514" s="1"/>
      <c r="I514" s="1"/>
      <c r="J514" s="1"/>
    </row>
    <row r="515" spans="1:10" s="12" customFormat="1" ht="20.100000000000001" customHeight="1" outlineLevel="1">
      <c r="A515" s="6"/>
      <c r="B515" s="7"/>
      <c r="C515" s="7"/>
      <c r="D515" s="7"/>
      <c r="E515" s="8"/>
      <c r="F515" s="15"/>
      <c r="G515" s="14"/>
      <c r="H515" s="1"/>
      <c r="I515" s="1"/>
      <c r="J515" s="1"/>
    </row>
    <row r="516" spans="1:10" s="12" customFormat="1" ht="20.100000000000001" customHeight="1" outlineLevel="1">
      <c r="A516" s="6"/>
      <c r="B516" s="7"/>
      <c r="C516" s="7"/>
      <c r="D516" s="7"/>
      <c r="E516" s="8"/>
      <c r="F516" s="15"/>
      <c r="G516" s="14"/>
      <c r="H516" s="1"/>
      <c r="I516" s="1"/>
      <c r="J516" s="1"/>
    </row>
    <row r="517" spans="1:10" s="12" customFormat="1" ht="20.100000000000001" customHeight="1" outlineLevel="1">
      <c r="A517" s="6"/>
      <c r="B517" s="7"/>
      <c r="C517" s="7"/>
      <c r="D517" s="7"/>
      <c r="E517" s="8"/>
      <c r="F517" s="15"/>
      <c r="G517" s="14"/>
      <c r="H517" s="1"/>
      <c r="I517" s="1"/>
      <c r="J517" s="1"/>
    </row>
    <row r="518" spans="1:10" s="12" customFormat="1" ht="20.100000000000001" customHeight="1" outlineLevel="1">
      <c r="A518" s="6"/>
      <c r="B518" s="7"/>
      <c r="C518" s="7"/>
      <c r="D518" s="7"/>
      <c r="E518" s="8"/>
      <c r="F518" s="15"/>
      <c r="G518" s="14"/>
      <c r="H518" s="1"/>
      <c r="I518" s="1"/>
      <c r="J518" s="1"/>
    </row>
    <row r="519" spans="1:10" s="12" customFormat="1" ht="20.100000000000001" customHeight="1" outlineLevel="1">
      <c r="A519" s="6"/>
      <c r="B519" s="7"/>
      <c r="C519" s="7"/>
      <c r="D519" s="7"/>
      <c r="E519" s="8"/>
      <c r="F519" s="15"/>
      <c r="G519" s="14"/>
      <c r="H519" s="1"/>
      <c r="I519" s="1"/>
      <c r="J519" s="1"/>
    </row>
    <row r="520" spans="1:10" s="12" customFormat="1" ht="20.100000000000001" customHeight="1" outlineLevel="1">
      <c r="A520" s="6"/>
      <c r="B520" s="7"/>
      <c r="C520" s="7"/>
      <c r="D520" s="7"/>
      <c r="E520" s="8"/>
      <c r="F520" s="15"/>
      <c r="G520" s="14"/>
      <c r="H520" s="1"/>
      <c r="I520" s="1"/>
      <c r="J520" s="1"/>
    </row>
    <row r="521" spans="1:10" s="12" customFormat="1" ht="20.100000000000001" customHeight="1" outlineLevel="1">
      <c r="A521" s="6"/>
      <c r="B521" s="7"/>
      <c r="C521" s="7"/>
      <c r="D521" s="7"/>
      <c r="E521" s="8"/>
      <c r="F521" s="15"/>
      <c r="G521" s="14"/>
      <c r="H521" s="1"/>
      <c r="I521" s="1"/>
      <c r="J521" s="1"/>
    </row>
    <row r="522" spans="1:10" s="12" customFormat="1" ht="20.100000000000001" customHeight="1" outlineLevel="1">
      <c r="A522" s="6"/>
      <c r="B522" s="7"/>
      <c r="C522" s="7"/>
      <c r="D522" s="7"/>
      <c r="E522" s="8"/>
      <c r="F522" s="15"/>
      <c r="G522" s="14"/>
      <c r="H522" s="1"/>
      <c r="I522" s="1"/>
      <c r="J522" s="1"/>
    </row>
    <row r="523" spans="1:10" s="12" customFormat="1" ht="20.100000000000001" customHeight="1" outlineLevel="1">
      <c r="A523" s="6"/>
      <c r="B523" s="7"/>
      <c r="C523" s="7"/>
      <c r="D523" s="7"/>
      <c r="E523" s="8"/>
      <c r="F523" s="15"/>
      <c r="G523" s="14"/>
      <c r="H523" s="1"/>
      <c r="I523" s="1"/>
      <c r="J523" s="1"/>
    </row>
    <row r="524" spans="1:10" s="12" customFormat="1" ht="20.100000000000001" customHeight="1" outlineLevel="1">
      <c r="A524" s="6"/>
      <c r="B524" s="7"/>
      <c r="C524" s="7"/>
      <c r="D524" s="7"/>
      <c r="E524" s="8"/>
      <c r="F524" s="15"/>
      <c r="G524" s="14"/>
      <c r="H524" s="1"/>
      <c r="I524" s="1"/>
      <c r="J524" s="1"/>
    </row>
    <row r="525" spans="1:10" s="12" customFormat="1" ht="20.100000000000001" customHeight="1" outlineLevel="1">
      <c r="A525" s="6"/>
      <c r="B525" s="7"/>
      <c r="C525" s="7"/>
      <c r="D525" s="7"/>
      <c r="E525" s="8"/>
      <c r="F525" s="15"/>
      <c r="G525" s="14"/>
      <c r="H525" s="1"/>
      <c r="I525" s="1"/>
      <c r="J525" s="1"/>
    </row>
    <row r="526" spans="1:10" s="12" customFormat="1" ht="20.100000000000001" customHeight="1" outlineLevel="1">
      <c r="A526" s="6"/>
      <c r="B526" s="7"/>
      <c r="C526" s="7"/>
      <c r="D526" s="7"/>
      <c r="E526" s="8"/>
      <c r="F526" s="15"/>
      <c r="G526" s="14"/>
      <c r="H526" s="1"/>
      <c r="I526" s="1"/>
      <c r="J526" s="1"/>
    </row>
    <row r="527" spans="1:10" s="12" customFormat="1" ht="20.100000000000001" customHeight="1" outlineLevel="1">
      <c r="A527" s="6"/>
      <c r="B527" s="7"/>
      <c r="C527" s="7"/>
      <c r="D527" s="7"/>
      <c r="E527" s="8"/>
      <c r="F527" s="15"/>
      <c r="G527" s="14"/>
      <c r="H527" s="1"/>
      <c r="I527" s="1"/>
      <c r="J527" s="1"/>
    </row>
    <row r="528" spans="1:10" s="12" customFormat="1" ht="20.100000000000001" customHeight="1" outlineLevel="1">
      <c r="A528" s="6"/>
      <c r="B528" s="7"/>
      <c r="C528" s="7"/>
      <c r="D528" s="7"/>
      <c r="E528" s="8"/>
      <c r="F528" s="15"/>
      <c r="G528" s="14"/>
      <c r="H528" s="1"/>
      <c r="I528" s="1"/>
      <c r="J528" s="1"/>
    </row>
    <row r="529" spans="1:10" s="12" customFormat="1" ht="20.100000000000001" customHeight="1" outlineLevel="1">
      <c r="A529" s="6"/>
      <c r="B529" s="7"/>
      <c r="C529" s="7"/>
      <c r="D529" s="7"/>
      <c r="E529" s="8"/>
      <c r="F529" s="15"/>
      <c r="G529" s="14"/>
      <c r="H529" s="1"/>
      <c r="I529" s="1"/>
      <c r="J529" s="1"/>
    </row>
    <row r="530" spans="1:10" s="12" customFormat="1" ht="20.100000000000001" customHeight="1" outlineLevel="1">
      <c r="A530" s="6"/>
      <c r="B530" s="7"/>
      <c r="C530" s="7"/>
      <c r="D530" s="7"/>
      <c r="E530" s="8"/>
      <c r="F530" s="15"/>
      <c r="G530" s="14"/>
      <c r="H530" s="1"/>
      <c r="I530" s="1"/>
      <c r="J530" s="1"/>
    </row>
    <row r="531" spans="1:10" ht="20.100000000000001" customHeight="1"/>
    <row r="532" spans="1:10" ht="20.100000000000001" customHeight="1"/>
    <row r="533" spans="1:10" ht="20.100000000000001" customHeight="1" outlineLevel="1"/>
    <row r="534" spans="1:10" ht="20.100000000000001" customHeight="1" outlineLevel="1"/>
    <row r="535" spans="1:10" ht="20.100000000000001" customHeight="1" outlineLevel="1"/>
    <row r="536" spans="1:10" ht="20.100000000000001" customHeight="1" outlineLevel="1"/>
    <row r="537" spans="1:10" ht="20.100000000000001" customHeight="1"/>
    <row r="538" spans="1:10" ht="20.100000000000001" customHeight="1" collapsed="1"/>
    <row r="539" spans="1:10" s="12" customFormat="1" ht="20.100000000000001" customHeight="1" outlineLevel="1">
      <c r="A539" s="6"/>
      <c r="B539" s="7"/>
      <c r="C539" s="7"/>
      <c r="D539" s="7"/>
      <c r="E539" s="8"/>
      <c r="F539" s="15"/>
      <c r="G539" s="14"/>
      <c r="H539" s="1"/>
      <c r="I539" s="1"/>
      <c r="J539" s="1"/>
    </row>
    <row r="540" spans="1:10" s="12" customFormat="1" ht="20.100000000000001" customHeight="1" outlineLevel="1">
      <c r="A540" s="6"/>
      <c r="B540" s="7"/>
      <c r="C540" s="7"/>
      <c r="D540" s="7"/>
      <c r="E540" s="8"/>
      <c r="F540" s="15"/>
      <c r="G540" s="14"/>
      <c r="H540" s="1"/>
      <c r="I540" s="1"/>
      <c r="J540" s="1"/>
    </row>
    <row r="541" spans="1:10" s="12" customFormat="1" ht="20.100000000000001" customHeight="1" outlineLevel="1">
      <c r="A541" s="6"/>
      <c r="B541" s="7"/>
      <c r="C541" s="7"/>
      <c r="D541" s="7"/>
      <c r="E541" s="8"/>
      <c r="F541" s="15"/>
      <c r="G541" s="14"/>
      <c r="H541" s="1"/>
      <c r="I541" s="1"/>
      <c r="J541" s="1"/>
    </row>
    <row r="542" spans="1:10" s="12" customFormat="1" ht="20.100000000000001" customHeight="1" outlineLevel="1">
      <c r="A542" s="6"/>
      <c r="B542" s="7"/>
      <c r="C542" s="7"/>
      <c r="D542" s="7"/>
      <c r="E542" s="8"/>
      <c r="F542" s="15"/>
      <c r="G542" s="14"/>
      <c r="H542" s="1"/>
      <c r="I542" s="1"/>
      <c r="J542" s="1"/>
    </row>
    <row r="543" spans="1:10" s="12" customFormat="1" ht="20.100000000000001" customHeight="1" outlineLevel="1">
      <c r="A543" s="6"/>
      <c r="B543" s="7"/>
      <c r="C543" s="7"/>
      <c r="D543" s="7"/>
      <c r="E543" s="8"/>
      <c r="F543" s="15"/>
      <c r="G543" s="14"/>
      <c r="H543" s="1"/>
      <c r="I543" s="1"/>
      <c r="J543" s="1"/>
    </row>
    <row r="544" spans="1:10" s="12" customFormat="1" ht="30" customHeight="1" outlineLevel="1">
      <c r="A544" s="6"/>
      <c r="B544" s="7"/>
      <c r="C544" s="7"/>
      <c r="D544" s="7"/>
      <c r="E544" s="8"/>
      <c r="F544" s="15"/>
      <c r="G544" s="14"/>
      <c r="H544" s="1"/>
      <c r="I544" s="1"/>
      <c r="J544" s="1"/>
    </row>
    <row r="545" spans="1:10" s="12" customFormat="1" ht="20.100000000000001" customHeight="1" outlineLevel="1">
      <c r="A545" s="6"/>
      <c r="B545" s="7"/>
      <c r="C545" s="7"/>
      <c r="D545" s="7"/>
      <c r="E545" s="8"/>
      <c r="F545" s="15"/>
      <c r="G545" s="14"/>
      <c r="H545" s="1"/>
      <c r="I545" s="1"/>
      <c r="J545" s="1"/>
    </row>
    <row r="546" spans="1:10" s="12" customFormat="1" ht="20.100000000000001" customHeight="1" outlineLevel="1">
      <c r="A546" s="6"/>
      <c r="B546" s="7"/>
      <c r="C546" s="7"/>
      <c r="D546" s="7"/>
      <c r="E546" s="8"/>
      <c r="F546" s="15"/>
      <c r="G546" s="14"/>
      <c r="H546" s="1"/>
      <c r="I546" s="1"/>
      <c r="J546" s="1"/>
    </row>
    <row r="547" spans="1:10" s="12" customFormat="1" ht="20.100000000000001" customHeight="1" outlineLevel="1">
      <c r="A547" s="6"/>
      <c r="B547" s="7"/>
      <c r="C547" s="7"/>
      <c r="D547" s="7"/>
      <c r="E547" s="8"/>
      <c r="F547" s="15"/>
      <c r="G547" s="14"/>
      <c r="H547" s="1"/>
      <c r="I547" s="1"/>
      <c r="J547" s="1"/>
    </row>
    <row r="548" spans="1:10" s="12" customFormat="1" ht="20.100000000000001" customHeight="1" outlineLevel="1">
      <c r="A548" s="6"/>
      <c r="B548" s="7"/>
      <c r="C548" s="7"/>
      <c r="D548" s="7"/>
      <c r="E548" s="8"/>
      <c r="F548" s="15"/>
      <c r="G548" s="14"/>
      <c r="H548" s="1"/>
      <c r="I548" s="1"/>
      <c r="J548" s="1"/>
    </row>
    <row r="549" spans="1:10" s="12" customFormat="1" ht="20.100000000000001" customHeight="1" outlineLevel="1">
      <c r="A549" s="6"/>
      <c r="B549" s="7"/>
      <c r="C549" s="7"/>
      <c r="D549" s="7"/>
      <c r="E549" s="8"/>
      <c r="F549" s="15"/>
      <c r="G549" s="14"/>
      <c r="H549" s="1"/>
      <c r="I549" s="1"/>
      <c r="J549" s="1"/>
    </row>
    <row r="550" spans="1:10" s="12" customFormat="1" ht="30" customHeight="1" outlineLevel="1">
      <c r="A550" s="6"/>
      <c r="B550" s="7"/>
      <c r="C550" s="7"/>
      <c r="D550" s="7"/>
      <c r="E550" s="8"/>
      <c r="F550" s="15"/>
      <c r="G550" s="14"/>
      <c r="H550" s="1"/>
      <c r="I550" s="1"/>
      <c r="J550" s="1"/>
    </row>
    <row r="551" spans="1:10" s="12" customFormat="1" ht="20.100000000000001" customHeight="1" outlineLevel="1">
      <c r="A551" s="6"/>
      <c r="B551" s="7"/>
      <c r="C551" s="7"/>
      <c r="D551" s="7"/>
      <c r="E551" s="8"/>
      <c r="F551" s="15"/>
      <c r="G551" s="14"/>
      <c r="H551" s="1"/>
      <c r="I551" s="1"/>
      <c r="J551" s="1"/>
    </row>
    <row r="552" spans="1:10" ht="20.100000000000001" customHeight="1" outlineLevel="1"/>
    <row r="553" spans="1:10" ht="20.100000000000001" customHeight="1"/>
    <row r="554" spans="1:10" ht="20.100000000000001" customHeight="1"/>
    <row r="555" spans="1:10" ht="30" customHeight="1" outlineLevel="1"/>
    <row r="556" spans="1:10" ht="20.100000000000001" customHeight="1" outlineLevel="1"/>
    <row r="557" spans="1:10" ht="27.75" customHeight="1" outlineLevel="1"/>
    <row r="558" spans="1:10" ht="20.100000000000001" customHeight="1" outlineLevel="1"/>
    <row r="559" spans="1:10" ht="20.100000000000001" customHeight="1" outlineLevel="1">
      <c r="J559" s="24"/>
    </row>
    <row r="560" spans="1:10" ht="20.100000000000001" customHeight="1" outlineLevel="1">
      <c r="J560" s="24"/>
    </row>
    <row r="561" ht="20.100000000000001" customHeight="1" outlineLevel="1"/>
    <row r="562" ht="20.100000000000001" customHeight="1" outlineLevel="1"/>
    <row r="563" ht="20.100000000000001" customHeight="1" outlineLevel="1"/>
    <row r="564" ht="20.100000000000001" customHeight="1" outlineLevel="1"/>
    <row r="565" ht="20.100000000000001" customHeight="1" outlineLevel="1"/>
    <row r="566" ht="20.100000000000001" customHeight="1" outlineLevel="1"/>
    <row r="567" ht="20.100000000000001" customHeight="1" outlineLevel="1"/>
    <row r="568" ht="20.100000000000001" customHeight="1" outlineLevel="1"/>
    <row r="569" ht="30" customHeight="1" outlineLevel="1"/>
    <row r="570" ht="20.100000000000001" customHeight="1" outlineLevel="1"/>
    <row r="571" ht="20.100000000000001" customHeight="1" outlineLevel="1"/>
    <row r="572" ht="20.100000000000001" customHeight="1"/>
    <row r="573" ht="20.100000000000001" customHeight="1"/>
    <row r="574" ht="20.100000000000001" customHeight="1" outlineLevel="1"/>
    <row r="575" ht="20.100000000000001" customHeight="1" outlineLevel="1"/>
    <row r="576" ht="20.100000000000001" customHeight="1"/>
    <row r="577" spans="1:10" ht="20.100000000000001" customHeight="1">
      <c r="J577" s="14"/>
    </row>
    <row r="578" spans="1:10" ht="20.100000000000001" customHeight="1" collapsed="1"/>
    <row r="579" spans="1:10" ht="20.100000000000001" customHeight="1"/>
    <row r="580" spans="1:10" s="14" customFormat="1">
      <c r="A580" s="6"/>
      <c r="B580" s="7"/>
      <c r="C580" s="7"/>
      <c r="D580" s="7"/>
      <c r="E580" s="8"/>
      <c r="F580" s="15"/>
      <c r="H580" s="1"/>
      <c r="I580" s="1"/>
    </row>
    <row r="581" spans="1:10" ht="52.5" customHeight="1"/>
  </sheetData>
  <mergeCells count="14">
    <mergeCell ref="G34:H34"/>
    <mergeCell ref="G32:H32"/>
    <mergeCell ref="G33:H33"/>
    <mergeCell ref="B1:I3"/>
    <mergeCell ref="B12:D12"/>
    <mergeCell ref="B14:D14"/>
    <mergeCell ref="B10:D10"/>
    <mergeCell ref="B16:D16"/>
    <mergeCell ref="B18:D18"/>
    <mergeCell ref="B20:D20"/>
    <mergeCell ref="B22:D22"/>
    <mergeCell ref="B24:D24"/>
    <mergeCell ref="B26:D26"/>
    <mergeCell ref="G31:H31"/>
  </mergeCells>
  <conditionalFormatting sqref="F14 H14 F28 H28">
    <cfRule type="cellIs" dxfId="4" priority="19" stopIfTrue="1" operator="equal">
      <formula>0</formula>
    </cfRule>
  </conditionalFormatting>
  <conditionalFormatting sqref="F16 H16 F22 H22">
    <cfRule type="cellIs" dxfId="3" priority="5" stopIfTrue="1" operator="equal">
      <formula>0</formula>
    </cfRule>
  </conditionalFormatting>
  <conditionalFormatting sqref="F20 H20">
    <cfRule type="cellIs" dxfId="2" priority="4" stopIfTrue="1" operator="equal">
      <formula>0</formula>
    </cfRule>
  </conditionalFormatting>
  <conditionalFormatting sqref="F26 H26">
    <cfRule type="cellIs" dxfId="1" priority="3" stopIfTrue="1" operator="equal">
      <formula>0</formula>
    </cfRule>
  </conditionalFormatting>
  <conditionalFormatting sqref="F10:H10">
    <cfRule type="cellIs" dxfId="0" priority="22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scale="95" orientation="landscape" r:id="rId1"/>
  <headerFooter scaleWithDoc="0" alignWithMargins="0">
    <oddFooter>&amp;R&amp;"Times New Roman,Normal"&amp;10Página &amp;P de &amp;N</oddFooter>
  </headerFooter>
  <rowBreaks count="1" manualBreakCount="1">
    <brk id="4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7"/>
  <sheetViews>
    <sheetView view="pageBreakPreview" topLeftCell="A7" zoomScale="115" zoomScaleNormal="100" zoomScaleSheetLayoutView="115" workbookViewId="0">
      <selection activeCell="O28" sqref="N17:O28"/>
    </sheetView>
  </sheetViews>
  <sheetFormatPr defaultRowHeight="14.25"/>
  <cols>
    <col min="1" max="1" width="3.875" style="78" customWidth="1"/>
    <col min="2" max="2" width="18" style="78" customWidth="1"/>
    <col min="3" max="3" width="20.625" style="78" customWidth="1"/>
    <col min="4" max="4" width="13.25" style="78" bestFit="1" customWidth="1"/>
    <col min="5" max="5" width="11.875" style="78" customWidth="1"/>
    <col min="6" max="6" width="8.625" style="78" bestFit="1" customWidth="1"/>
    <col min="7" max="7" width="14.75" style="78" customWidth="1"/>
    <col min="8" max="8" width="8" style="78" bestFit="1" customWidth="1"/>
    <col min="9" max="9" width="12.625" style="78" customWidth="1"/>
    <col min="10" max="10" width="7.25" style="78" bestFit="1" customWidth="1"/>
    <col min="11" max="11" width="13.125" style="78" customWidth="1"/>
    <col min="12" max="12" width="5" style="78" customWidth="1"/>
    <col min="13" max="16384" width="9" style="78"/>
  </cols>
  <sheetData>
    <row r="1" spans="1:11" ht="14.25" customHeight="1"/>
    <row r="2" spans="1:11" ht="14.25" customHeight="1" thickBot="1"/>
    <row r="3" spans="1:11" ht="14.25" customHeight="1">
      <c r="B3" s="244" t="s">
        <v>42</v>
      </c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1.75" customHeight="1">
      <c r="B4" s="247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18" customHeight="1" thickBot="1">
      <c r="B5" s="250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9" customHeight="1">
      <c r="B6" s="79"/>
      <c r="C6" s="79"/>
      <c r="D6" s="79"/>
      <c r="E6" s="79"/>
      <c r="F6" s="80"/>
      <c r="G6" s="80"/>
      <c r="H6" s="81"/>
      <c r="I6" s="81"/>
      <c r="J6" s="80"/>
      <c r="K6" s="80"/>
    </row>
    <row r="7" spans="1:11" s="12" customFormat="1" ht="20.100000000000001" customHeight="1">
      <c r="A7" s="53"/>
      <c r="B7" s="82" t="str">
        <f>Resumo!B4</f>
        <v>OBRA: CAMPO DE VÔLEI DE AREIA E ESPAÇO DE FESTAS COBERTO</v>
      </c>
      <c r="C7" s="83"/>
      <c r="D7" s="83"/>
      <c r="E7" s="84"/>
      <c r="F7" s="85"/>
      <c r="G7" s="86"/>
      <c r="H7" s="87"/>
      <c r="I7" s="88"/>
      <c r="J7" s="88"/>
    </row>
    <row r="8" spans="1:11" s="12" customFormat="1" ht="17.25" customHeight="1">
      <c r="A8" s="53"/>
      <c r="B8" s="89" t="str">
        <f>Resumo!B5</f>
        <v>ENDEREÇO: AVENIDA 04 DE JULHO, CENTRO, CUNHATAÍ-SC</v>
      </c>
      <c r="C8" s="89"/>
      <c r="D8" s="83"/>
      <c r="E8" s="84"/>
      <c r="F8" s="85"/>
      <c r="G8" s="90"/>
      <c r="H8" s="91"/>
      <c r="I8" s="88"/>
      <c r="J8" s="88"/>
    </row>
    <row r="9" spans="1:11" s="12" customFormat="1" ht="19.5" customHeight="1">
      <c r="A9" s="53"/>
      <c r="B9" s="89" t="str">
        <f>Resumo!B6</f>
        <v>DATA: DEZEMBRO DE 2023</v>
      </c>
      <c r="C9" s="89"/>
      <c r="D9" s="92"/>
      <c r="E9" s="92"/>
      <c r="F9" s="92"/>
      <c r="G9" s="92"/>
      <c r="H9" s="92"/>
      <c r="I9" s="92"/>
      <c r="J9" s="92"/>
    </row>
    <row r="10" spans="1:11" s="12" customFormat="1" ht="15" customHeight="1">
      <c r="A10" s="53"/>
      <c r="B10" s="82" t="str">
        <f>Resumo!B7</f>
        <v>REFERÊNCIA DE PREÇO: SINAPI - 10/2023</v>
      </c>
      <c r="C10" s="93"/>
      <c r="D10" s="94"/>
      <c r="E10" s="95"/>
      <c r="F10" s="53"/>
      <c r="G10" s="90"/>
      <c r="H10" s="91"/>
    </row>
    <row r="11" spans="1:11" ht="9" customHeight="1">
      <c r="B11" s="96"/>
      <c r="C11" s="66"/>
      <c r="D11" s="66"/>
      <c r="E11" s="66"/>
      <c r="F11" s="66"/>
      <c r="G11" s="66"/>
      <c r="H11" s="66"/>
      <c r="I11" s="66"/>
      <c r="J11" s="12"/>
      <c r="K11" s="12"/>
    </row>
    <row r="12" spans="1:11" ht="15.75" customHeight="1">
      <c r="B12" s="256" t="s">
        <v>24</v>
      </c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6.75" customHeight="1" thickBot="1">
      <c r="B13" s="97"/>
      <c r="C13" s="97"/>
      <c r="D13" s="97"/>
      <c r="E13" s="97"/>
      <c r="F13" s="97"/>
      <c r="G13" s="97"/>
      <c r="H13" s="97"/>
      <c r="I13" s="97"/>
      <c r="J13" s="97"/>
    </row>
    <row r="14" spans="1:11" ht="14.25" customHeight="1">
      <c r="B14" s="257" t="s">
        <v>27</v>
      </c>
      <c r="C14" s="258"/>
      <c r="D14" s="98" t="s">
        <v>34</v>
      </c>
      <c r="E14" s="253" t="s">
        <v>11</v>
      </c>
      <c r="F14" s="253"/>
      <c r="G14" s="253"/>
      <c r="H14" s="253"/>
      <c r="I14" s="253"/>
      <c r="J14" s="253"/>
      <c r="K14" s="254"/>
    </row>
    <row r="15" spans="1:11" ht="26.25" customHeight="1">
      <c r="B15" s="259"/>
      <c r="C15" s="260"/>
      <c r="D15" s="99"/>
      <c r="E15" s="255" t="s">
        <v>13</v>
      </c>
      <c r="F15" s="255"/>
      <c r="G15" s="255" t="s">
        <v>12</v>
      </c>
      <c r="H15" s="255"/>
      <c r="I15" s="255" t="s">
        <v>14</v>
      </c>
      <c r="J15" s="255"/>
      <c r="K15" s="118" t="s">
        <v>25</v>
      </c>
    </row>
    <row r="16" spans="1:11" ht="15" customHeight="1">
      <c r="B16" s="261"/>
      <c r="C16" s="262"/>
      <c r="D16" s="101"/>
      <c r="E16" s="99" t="s">
        <v>43</v>
      </c>
      <c r="F16" s="99" t="s">
        <v>26</v>
      </c>
      <c r="G16" s="99" t="s">
        <v>43</v>
      </c>
      <c r="H16" s="99" t="s">
        <v>26</v>
      </c>
      <c r="I16" s="99" t="s">
        <v>43</v>
      </c>
      <c r="J16" s="99" t="s">
        <v>26</v>
      </c>
      <c r="K16" s="100"/>
    </row>
    <row r="17" spans="2:14">
      <c r="B17" s="237" t="str">
        <f>Resumo!E12</f>
        <v xml:space="preserve">PLACA DE OBRA </v>
      </c>
      <c r="C17" s="238"/>
      <c r="D17" s="143">
        <f>Resumo!I12</f>
        <v>292.8</v>
      </c>
      <c r="E17" s="102">
        <f>D17</f>
        <v>292.8</v>
      </c>
      <c r="F17" s="123">
        <f>E17/D17</f>
        <v>1</v>
      </c>
      <c r="G17" s="102"/>
      <c r="H17" s="123"/>
      <c r="I17" s="102"/>
      <c r="J17" s="123"/>
      <c r="K17" s="103">
        <f>E17+G17+I17</f>
        <v>292.8</v>
      </c>
      <c r="N17" s="160"/>
    </row>
    <row r="18" spans="2:14">
      <c r="B18" s="237" t="str">
        <f>Resumo!E14</f>
        <v xml:space="preserve">ÁREA DE  FESTAS  COBERTA </v>
      </c>
      <c r="C18" s="238"/>
      <c r="D18" s="143">
        <f>Resumo!I14</f>
        <v>54180.98</v>
      </c>
      <c r="E18" s="102">
        <f>D18/2</f>
        <v>27090.49</v>
      </c>
      <c r="F18" s="123">
        <f t="shared" ref="F18:F19" si="0">E18/D18</f>
        <v>0.5</v>
      </c>
      <c r="G18" s="102">
        <f>D18/2</f>
        <v>27090.49</v>
      </c>
      <c r="H18" s="123">
        <f>G18/D18</f>
        <v>0.5</v>
      </c>
      <c r="I18" s="102"/>
      <c r="J18" s="123"/>
      <c r="K18" s="103">
        <f>E18+G18+I18</f>
        <v>54180.98</v>
      </c>
      <c r="N18" s="160"/>
    </row>
    <row r="19" spans="2:14">
      <c r="B19" s="237" t="str">
        <f>Resumo!E16</f>
        <v xml:space="preserve">RAMPA DE ACESSIBILIDADE EM CONCRETO </v>
      </c>
      <c r="C19" s="238"/>
      <c r="D19" s="143">
        <f>Resumo!I16</f>
        <v>26074.17</v>
      </c>
      <c r="E19" s="102">
        <f>D19</f>
        <v>26074.17</v>
      </c>
      <c r="F19" s="123">
        <f t="shared" si="0"/>
        <v>1</v>
      </c>
      <c r="G19" s="102"/>
      <c r="H19" s="123"/>
      <c r="I19" s="102"/>
      <c r="J19" s="123"/>
      <c r="K19" s="103">
        <f>E19+G19+I19</f>
        <v>26074.17</v>
      </c>
      <c r="N19" s="160"/>
    </row>
    <row r="20" spans="2:14">
      <c r="B20" s="237" t="str">
        <f>Resumo!E18</f>
        <v>FUNDAÇÃO QUADRA DE VÕLEI DE AREIA</v>
      </c>
      <c r="C20" s="238"/>
      <c r="D20" s="143">
        <f>Resumo!I18</f>
        <v>9955.69</v>
      </c>
      <c r="E20" s="141"/>
      <c r="F20" s="142"/>
      <c r="G20" s="141">
        <f>D20</f>
        <v>9955.69</v>
      </c>
      <c r="H20" s="123">
        <f t="shared" ref="H20" si="1">G20/D20</f>
        <v>1</v>
      </c>
      <c r="I20" s="141"/>
      <c r="J20" s="123"/>
      <c r="K20" s="103">
        <f>E20+G20+I20</f>
        <v>9955.69</v>
      </c>
      <c r="N20" s="160"/>
    </row>
    <row r="21" spans="2:14">
      <c r="B21" s="237" t="str">
        <f>Resumo!E20</f>
        <v xml:space="preserve">PAVIMENTO DA QUADRA DE VÔLEI DE AREIA </v>
      </c>
      <c r="C21" s="238"/>
      <c r="D21" s="143">
        <f>Resumo!I20</f>
        <v>11632.75</v>
      </c>
      <c r="E21" s="141"/>
      <c r="F21" s="142"/>
      <c r="G21" s="141">
        <f>D21/2</f>
        <v>5816.375</v>
      </c>
      <c r="H21" s="123">
        <f>G21/D21</f>
        <v>0.5</v>
      </c>
      <c r="I21" s="141">
        <f>D21/2</f>
        <v>5816.375</v>
      </c>
      <c r="J21" s="123">
        <f t="shared" ref="J21:J22" si="2">I21/D21</f>
        <v>0.5</v>
      </c>
      <c r="K21" s="103">
        <f t="shared" ref="K21:K24" si="3">E21+G21+I21</f>
        <v>11632.75</v>
      </c>
      <c r="N21" s="160"/>
    </row>
    <row r="22" spans="2:14" ht="39" customHeight="1">
      <c r="B22" s="237" t="str">
        <f>Resumo!E22</f>
        <v>FECHAMENTO COM ESTRUTURA MEÁLICA E REDE DE PROTEÇÃO DA QUADRA ALTURA 5 METROS</v>
      </c>
      <c r="C22" s="238"/>
      <c r="D22" s="143">
        <f>Resumo!I22</f>
        <v>35068.699999999997</v>
      </c>
      <c r="E22" s="141"/>
      <c r="F22" s="142"/>
      <c r="G22" s="141"/>
      <c r="H22" s="123"/>
      <c r="I22" s="141">
        <f>D22</f>
        <v>35068.699999999997</v>
      </c>
      <c r="J22" s="123">
        <f t="shared" si="2"/>
        <v>1</v>
      </c>
      <c r="K22" s="103">
        <f t="shared" si="3"/>
        <v>35068.699999999997</v>
      </c>
      <c r="N22" s="160"/>
    </row>
    <row r="23" spans="2:14">
      <c r="B23" s="237" t="str">
        <f>Resumo!E24</f>
        <v>ILUMINAÇÃO</v>
      </c>
      <c r="C23" s="238"/>
      <c r="D23" s="143">
        <f>Resumo!I24</f>
        <v>4834.4400000000005</v>
      </c>
      <c r="E23" s="141">
        <f>D23</f>
        <v>4834.4400000000005</v>
      </c>
      <c r="F23" s="142">
        <f>D23/E23</f>
        <v>1</v>
      </c>
      <c r="G23" s="141"/>
      <c r="H23" s="123"/>
      <c r="I23" s="141"/>
      <c r="J23" s="123"/>
      <c r="K23" s="103">
        <f t="shared" si="3"/>
        <v>4834.4400000000005</v>
      </c>
      <c r="N23" s="160"/>
    </row>
    <row r="24" spans="2:14">
      <c r="B24" s="237" t="str">
        <f>Resumo!E26</f>
        <v xml:space="preserve">DRENAGEM </v>
      </c>
      <c r="C24" s="238"/>
      <c r="D24" s="143">
        <f>Resumo!I26</f>
        <v>2200</v>
      </c>
      <c r="E24" s="141"/>
      <c r="F24" s="142"/>
      <c r="G24" s="141">
        <f>D24</f>
        <v>2200</v>
      </c>
      <c r="H24" s="123"/>
      <c r="I24" s="141"/>
      <c r="J24" s="123"/>
      <c r="K24" s="103">
        <f t="shared" si="3"/>
        <v>2200</v>
      </c>
      <c r="N24" s="160"/>
    </row>
    <row r="25" spans="2:14" ht="15" thickBot="1">
      <c r="B25" s="242" t="s">
        <v>39</v>
      </c>
      <c r="C25" s="243"/>
      <c r="D25" s="144">
        <f>SUM(D17:D24)</f>
        <v>144239.53000000003</v>
      </c>
      <c r="E25" s="104">
        <f>SUM(E17:E24)</f>
        <v>58291.9</v>
      </c>
      <c r="F25" s="122">
        <f>E25/D25</f>
        <v>0.40413262577879994</v>
      </c>
      <c r="G25" s="105">
        <f>SUM(G17:G24)</f>
        <v>45062.555</v>
      </c>
      <c r="H25" s="122">
        <f>G25/D25</f>
        <v>0.31241473817891663</v>
      </c>
      <c r="I25" s="105">
        <f>SUM(I17:I24)</f>
        <v>40885.074999999997</v>
      </c>
      <c r="J25" s="122">
        <f>I25/D25</f>
        <v>0.28345263604228321</v>
      </c>
      <c r="K25" s="106">
        <f>SUM(K17:K24)</f>
        <v>144239.53000000003</v>
      </c>
    </row>
    <row r="26" spans="2:14" ht="6" customHeight="1">
      <c r="B26" s="112"/>
      <c r="C26" s="112"/>
      <c r="D26" s="113"/>
      <c r="E26" s="114"/>
      <c r="F26" s="115"/>
      <c r="G26" s="116"/>
      <c r="H26" s="115"/>
      <c r="I26" s="116"/>
      <c r="J26" s="115"/>
      <c r="K26" s="117"/>
    </row>
    <row r="27" spans="2:14">
      <c r="B27" s="159" t="str">
        <f>Orçamento!B105</f>
        <v xml:space="preserve">Cunhataí/SC, 05 de dezembro de 2023. </v>
      </c>
      <c r="C27" s="112"/>
      <c r="D27" s="113"/>
      <c r="E27" s="114"/>
      <c r="F27" s="115"/>
      <c r="G27" s="116"/>
      <c r="H27" s="115"/>
      <c r="I27" s="116"/>
      <c r="J27" s="115"/>
      <c r="K27" s="117"/>
    </row>
    <row r="28" spans="2:14">
      <c r="B28" s="159"/>
      <c r="C28" s="112"/>
      <c r="D28" s="113"/>
      <c r="E28" s="114"/>
      <c r="F28" s="115"/>
      <c r="G28" s="116"/>
      <c r="H28" s="115"/>
      <c r="I28" s="116"/>
      <c r="J28" s="115"/>
      <c r="K28" s="117"/>
    </row>
    <row r="29" spans="2:14">
      <c r="B29" s="112"/>
      <c r="C29" s="112"/>
      <c r="D29" s="113"/>
      <c r="E29" s="114"/>
      <c r="F29" s="115"/>
      <c r="G29" s="116"/>
      <c r="H29" s="115"/>
      <c r="I29" s="116"/>
      <c r="J29" s="115"/>
      <c r="K29" s="117"/>
    </row>
    <row r="31" spans="2:14">
      <c r="B31" s="107" t="s">
        <v>32</v>
      </c>
      <c r="C31" s="119" t="s">
        <v>239</v>
      </c>
      <c r="F31" s="108" t="s">
        <v>33</v>
      </c>
      <c r="G31" s="241" t="s">
        <v>165</v>
      </c>
      <c r="H31" s="241"/>
      <c r="I31" s="241"/>
    </row>
    <row r="32" spans="2:14" ht="15">
      <c r="C32" s="132" t="str">
        <f>Orçamento!D113</f>
        <v xml:space="preserve"> Adriel Stuchi - Arquiteto e Urbanista - CAU n° A147216-0</v>
      </c>
      <c r="D32" s="133"/>
      <c r="E32" s="133"/>
      <c r="F32" s="134"/>
      <c r="G32" s="239" t="s">
        <v>158</v>
      </c>
      <c r="H32" s="239"/>
      <c r="I32" s="239"/>
    </row>
    <row r="33" spans="2:11">
      <c r="G33" s="240" t="s">
        <v>238</v>
      </c>
      <c r="H33" s="240"/>
      <c r="I33" s="240"/>
    </row>
    <row r="34" spans="2:11">
      <c r="B34" s="94"/>
      <c r="C34" s="94"/>
      <c r="D34" s="94"/>
      <c r="E34" s="94"/>
      <c r="F34" s="95"/>
      <c r="G34" s="53"/>
      <c r="H34" s="90"/>
      <c r="I34" s="91"/>
      <c r="J34" s="12"/>
    </row>
    <row r="35" spans="2:11">
      <c r="B35" s="94"/>
      <c r="C35" s="94"/>
      <c r="D35" s="94"/>
      <c r="E35" s="94"/>
      <c r="F35" s="95"/>
      <c r="G35" s="53"/>
      <c r="H35" s="110"/>
      <c r="I35" s="109"/>
      <c r="J35" s="110"/>
      <c r="K35" s="109"/>
    </row>
    <row r="36" spans="2:11">
      <c r="B36" s="94"/>
      <c r="C36" s="94"/>
      <c r="D36" s="94"/>
      <c r="E36" s="94"/>
      <c r="F36" s="95"/>
      <c r="G36" s="53"/>
      <c r="H36" s="90"/>
      <c r="I36" s="91"/>
      <c r="J36" s="12"/>
    </row>
    <row r="37" spans="2:11">
      <c r="H37" s="263"/>
    </row>
  </sheetData>
  <mergeCells count="21">
    <mergeCell ref="G32:I32"/>
    <mergeCell ref="G33:I33"/>
    <mergeCell ref="G31:I31"/>
    <mergeCell ref="B25:C25"/>
    <mergeCell ref="B3:K5"/>
    <mergeCell ref="B17:C17"/>
    <mergeCell ref="E14:K14"/>
    <mergeCell ref="I15:J15"/>
    <mergeCell ref="G15:H15"/>
    <mergeCell ref="E15:F15"/>
    <mergeCell ref="B12:K12"/>
    <mergeCell ref="B14:C14"/>
    <mergeCell ref="B15:C15"/>
    <mergeCell ref="B16:C16"/>
    <mergeCell ref="B18:C18"/>
    <mergeCell ref="B24:C24"/>
    <mergeCell ref="B19:C19"/>
    <mergeCell ref="B20:C20"/>
    <mergeCell ref="B21:C21"/>
    <mergeCell ref="B22:C22"/>
    <mergeCell ref="B23:C2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headerFooter>
    <oddFooter>&amp;R&amp;"Times New Roman,Normal"&amp;10Página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Orçamento</vt:lpstr>
      <vt:lpstr>Composições</vt:lpstr>
      <vt:lpstr>BDI</vt:lpstr>
      <vt:lpstr>Resumo</vt:lpstr>
      <vt:lpstr>Cronograma</vt:lpstr>
      <vt:lpstr>BDI!Area_de_impressao</vt:lpstr>
      <vt:lpstr>Composições!Area_de_impressao</vt:lpstr>
      <vt:lpstr>Cronograma!Area_de_impressao</vt:lpstr>
      <vt:lpstr>Orçamento!Area_de_impressao</vt:lpstr>
      <vt:lpstr>Resumo!Area_de_impressao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USER</cp:lastModifiedBy>
  <cp:lastPrinted>2023-12-13T16:40:41Z</cp:lastPrinted>
  <dcterms:created xsi:type="dcterms:W3CDTF">2012-10-15T18:57:41Z</dcterms:created>
  <dcterms:modified xsi:type="dcterms:W3CDTF">2023-12-13T16:47:34Z</dcterms:modified>
</cp:coreProperties>
</file>