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_ELETRICA\Cunhataí\Ciclovia\"/>
    </mc:Choice>
  </mc:AlternateContent>
  <bookViews>
    <workbookView xWindow="120" yWindow="105" windowWidth="20730" windowHeight="9915"/>
  </bookViews>
  <sheets>
    <sheet name="Plan2" sheetId="2" r:id="rId1"/>
    <sheet name="Plan1" sheetId="3" r:id="rId2"/>
  </sheets>
  <calcPr calcId="162913" fullPrecision="0"/>
</workbook>
</file>

<file path=xl/calcChain.xml><?xml version="1.0" encoding="utf-8"?>
<calcChain xmlns="http://schemas.openxmlformats.org/spreadsheetml/2006/main">
  <c r="H71" i="2" l="1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26" i="2"/>
  <c r="I26" i="2" s="1"/>
  <c r="H33" i="2"/>
  <c r="I33" i="2" s="1"/>
  <c r="H32" i="2"/>
  <c r="I32" i="2" s="1"/>
  <c r="H31" i="2"/>
  <c r="I31" i="2"/>
  <c r="H30" i="2"/>
  <c r="I30" i="2" s="1"/>
  <c r="H29" i="2"/>
  <c r="I29" i="2" s="1"/>
  <c r="I12" i="2" l="1"/>
  <c r="H79" i="2" l="1"/>
  <c r="H80" i="2"/>
  <c r="H81" i="2"/>
  <c r="H83" i="2"/>
  <c r="H84" i="2"/>
  <c r="H85" i="2"/>
  <c r="H86" i="2"/>
  <c r="H87" i="2"/>
  <c r="H88" i="2"/>
  <c r="H89" i="2"/>
  <c r="H90" i="2"/>
  <c r="H91" i="2"/>
  <c r="H92" i="2"/>
  <c r="H52" i="2"/>
  <c r="H53" i="2"/>
  <c r="H54" i="2"/>
  <c r="H56" i="2"/>
  <c r="H57" i="2"/>
  <c r="I57" i="2" s="1"/>
  <c r="H58" i="2"/>
  <c r="I58" i="2" s="1"/>
  <c r="H59" i="2"/>
  <c r="I59" i="2" s="1"/>
  <c r="H60" i="2"/>
  <c r="I60" i="2" s="1"/>
  <c r="H61" i="2"/>
  <c r="H62" i="2"/>
  <c r="H63" i="2"/>
  <c r="H64" i="2"/>
  <c r="H65" i="2"/>
  <c r="H66" i="2"/>
  <c r="H67" i="2"/>
  <c r="H68" i="2"/>
  <c r="H69" i="2"/>
  <c r="H70" i="2"/>
  <c r="H36" i="2"/>
  <c r="I36" i="2" s="1"/>
  <c r="H37" i="2"/>
  <c r="I37" i="2" s="1"/>
  <c r="H38" i="2"/>
  <c r="I38" i="2" s="1"/>
  <c r="I39" i="2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9" i="2"/>
  <c r="I9" i="2" s="1"/>
  <c r="H10" i="2"/>
  <c r="I10" i="2" s="1"/>
  <c r="H11" i="2"/>
  <c r="I11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7" i="2"/>
  <c r="I27" i="2" s="1"/>
  <c r="H28" i="2"/>
  <c r="I28" i="2" s="1"/>
  <c r="H78" i="2" l="1"/>
  <c r="H51" i="2"/>
  <c r="H35" i="2"/>
  <c r="H8" i="2"/>
  <c r="I85" i="2" l="1"/>
  <c r="I79" i="2"/>
  <c r="I80" i="2"/>
  <c r="I81" i="2"/>
  <c r="I82" i="2"/>
  <c r="I83" i="2"/>
  <c r="I84" i="2"/>
  <c r="I86" i="2"/>
  <c r="I87" i="2"/>
  <c r="I88" i="2"/>
  <c r="I89" i="2"/>
  <c r="I90" i="2"/>
  <c r="I91" i="2"/>
  <c r="I92" i="2"/>
  <c r="I55" i="2"/>
  <c r="I63" i="2"/>
  <c r="I67" i="2"/>
  <c r="I52" i="2"/>
  <c r="I53" i="2"/>
  <c r="I54" i="2"/>
  <c r="I56" i="2"/>
  <c r="I61" i="2"/>
  <c r="I62" i="2"/>
  <c r="I64" i="2"/>
  <c r="I65" i="2"/>
  <c r="I66" i="2"/>
  <c r="I68" i="2"/>
  <c r="I69" i="2"/>
  <c r="I70" i="2"/>
  <c r="I78" i="2" l="1"/>
  <c r="I77" i="2" s="1"/>
  <c r="I35" i="2"/>
  <c r="I34" i="2" s="1"/>
  <c r="I51" i="2"/>
  <c r="I50" i="2" s="1"/>
  <c r="I8" i="2" l="1"/>
  <c r="I7" i="2" s="1"/>
  <c r="I93" i="2" l="1"/>
</calcChain>
</file>

<file path=xl/sharedStrings.xml><?xml version="1.0" encoding="utf-8"?>
<sst xmlns="http://schemas.openxmlformats.org/spreadsheetml/2006/main" count="390" uniqueCount="171">
  <si>
    <t>Unid.</t>
  </si>
  <si>
    <t>m</t>
  </si>
  <si>
    <t>Glauber Sartori Gandolfi</t>
  </si>
  <si>
    <t>CREA/SC 103070-7</t>
  </si>
  <si>
    <t>FONTE</t>
  </si>
  <si>
    <t>CÓDIGO</t>
  </si>
  <si>
    <t>ITEM</t>
  </si>
  <si>
    <t>MATERIAL</t>
  </si>
  <si>
    <t>QUANT.</t>
  </si>
  <si>
    <t>TOTAL</t>
  </si>
  <si>
    <t>Valor Unit.</t>
  </si>
  <si>
    <t>Un</t>
  </si>
  <si>
    <t>Valor Total</t>
  </si>
  <si>
    <t>PLANILHA ORÇAMETÁRIA</t>
  </si>
  <si>
    <t>BDI</t>
  </si>
  <si>
    <t>1.1</t>
  </si>
  <si>
    <t>1.6</t>
  </si>
  <si>
    <t>1.8</t>
  </si>
  <si>
    <t>1.9</t>
  </si>
  <si>
    <t>Placa de sinalização de saida, face simples (bloco autônomo)</t>
  </si>
  <si>
    <t>1.2</t>
  </si>
  <si>
    <t>1.3</t>
  </si>
  <si>
    <t>1.4</t>
  </si>
  <si>
    <t>1.5</t>
  </si>
  <si>
    <t>1.7</t>
  </si>
  <si>
    <t>Dispositivo de Proteção Contra Surto 275V - 40kA</t>
  </si>
  <si>
    <t>Tomada industrial 2P+T - 32A</t>
  </si>
  <si>
    <t>Eletrocalha perfurada tipo U 100x50mm chapa 18</t>
  </si>
  <si>
    <t>Eletrocalha perfurada tipo U 100x100mm chapa 18</t>
  </si>
  <si>
    <t>Lâmpada vapor metálico 250W</t>
  </si>
  <si>
    <t>Reator para lâmpada vapor metálico 250W</t>
  </si>
  <si>
    <t>Suporte para perfilado 38mm</t>
  </si>
  <si>
    <t>Suporte para calha de 100mm em ferro galvanizado</t>
  </si>
  <si>
    <t>Suporte para vergalhão 1/4"</t>
  </si>
  <si>
    <t xml:space="preserve">Curva de inversão 100x100mm </t>
  </si>
  <si>
    <t>Cruzeta X horizontal 90º 100x50mm</t>
  </si>
  <si>
    <t>T horizontal 90º 100x50mm</t>
  </si>
  <si>
    <t xml:space="preserve">Saída horizontal para perfilado </t>
  </si>
  <si>
    <t>Comutador knob curto, 2 posições, com bloco de contato simples 1NA</t>
  </si>
  <si>
    <t>Luminária de emergência 2 faroletes (bloco autônomo)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</si>
  <si>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</si>
  <si>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</si>
  <si>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</si>
  <si>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</si>
  <si>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</si>
  <si>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</si>
  <si>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</si>
  <si>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</si>
  <si>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</si>
  <si>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</si>
  <si>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</si>
  <si>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</si>
  <si>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</si>
  <si>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</si>
  <si>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</si>
  <si>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Interruptor Diferencial Residual Bipolar 40A-30mA</t>
  </si>
  <si>
    <t>Saída perfilado horizontal para eletroduto 1"</t>
  </si>
  <si>
    <t>16.</t>
  </si>
  <si>
    <t>17.</t>
  </si>
  <si>
    <t>18.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</si>
  <si>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</si>
  <si>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</si>
  <si>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</si>
  <si>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</si>
  <si>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</si>
  <si>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</si>
  <si>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</si>
  <si>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</si>
  <si>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</si>
  <si>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</si>
  <si>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</si>
  <si>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</si>
  <si>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1.13</t>
  </si>
  <si>
    <t>1.14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</si>
  <si>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</si>
  <si>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</si>
  <si>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</si>
  <si>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</si>
  <si>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</si>
  <si>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</si>
  <si>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</si>
  <si>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</si>
  <si>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</si>
  <si>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</si>
  <si>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</si>
  <si>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</si>
  <si>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</si>
  <si>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</si>
  <si>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</si>
  <si>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</si>
  <si>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</si>
  <si>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</si>
  <si>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</si>
  <si>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</si>
  <si>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</si>
  <si>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</si>
  <si>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</si>
  <si>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m3</t>
  </si>
  <si>
    <t>4.10</t>
  </si>
  <si>
    <t>4.11</t>
  </si>
  <si>
    <t>1.12</t>
  </si>
  <si>
    <t>Trecho VI</t>
  </si>
  <si>
    <t>Trecho VII</t>
  </si>
  <si>
    <t>Trecho VIII</t>
  </si>
  <si>
    <t>Trecho IX</t>
  </si>
  <si>
    <t>Eletroduto de ferro galvanizado 1"</t>
  </si>
  <si>
    <t>Fita em aço inox para cintar poste</t>
  </si>
  <si>
    <t>Cabeçote para entrada de linha de alimentação 1"</t>
  </si>
  <si>
    <t>Concretagem para base do poste</t>
  </si>
  <si>
    <t>4.12</t>
  </si>
  <si>
    <t>4.13</t>
  </si>
  <si>
    <t>4.14</t>
  </si>
  <si>
    <t>4.15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</si>
  <si>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</si>
  <si>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</si>
  <si>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</si>
  <si>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</si>
  <si>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</si>
  <si>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</si>
  <si>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</si>
  <si>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</si>
  <si>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</si>
  <si>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Caixa de passagem 30x30x40cm</t>
  </si>
  <si>
    <t>Fita isolante de borracha autofusão</t>
  </si>
  <si>
    <t>Escavação manual de valas</t>
  </si>
  <si>
    <t>Poste</t>
  </si>
  <si>
    <t>Luminária</t>
  </si>
  <si>
    <t>Caixa de passagem</t>
  </si>
  <si>
    <t>Eletroduto PVC rigido 1/2"</t>
  </si>
  <si>
    <t>Cabo de cobre 1,5mm</t>
  </si>
  <si>
    <t>Concretagem do poste</t>
  </si>
  <si>
    <t>Fita auto fusão</t>
  </si>
  <si>
    <t>Caixa de passagem 15x15x10cm</t>
  </si>
  <si>
    <t>Luminária LED 60W</t>
  </si>
  <si>
    <t>Cabo de cobre flexível, 1,5mm - isol. 1kV</t>
  </si>
  <si>
    <t>Escavação manual de valas para poste</t>
  </si>
  <si>
    <t>Cabo de cobre flexível, 16mm - isol. 1kV</t>
  </si>
  <si>
    <t>Cabo de cobre flexível, 2,5mm - isol. 1kV</t>
  </si>
  <si>
    <t>Eletroduto PVC rígido 1/2"</t>
  </si>
  <si>
    <t>Escavação manual de valas para eletroduto</t>
  </si>
  <si>
    <t>Concretagem de eletroduto para passagens automotivas</t>
  </si>
  <si>
    <t>Cabo de cobre nu 25mm</t>
  </si>
  <si>
    <t>Eletroduto de PVC PEAD 1"</t>
  </si>
  <si>
    <t>1.15</t>
  </si>
  <si>
    <t>1.16</t>
  </si>
  <si>
    <t>1.17</t>
  </si>
  <si>
    <t>1.18</t>
  </si>
  <si>
    <t>1.19</t>
  </si>
  <si>
    <t>1.20</t>
  </si>
  <si>
    <t>Poste cônico contínuo curvo em aço galvanizado, engastado, braço simples, 6 metros</t>
  </si>
  <si>
    <t>74166/001</t>
  </si>
  <si>
    <t>Caixa de passagem 60x60x60cm</t>
  </si>
  <si>
    <t>Caixa de passagem circular com tampa, d = 40cm</t>
  </si>
  <si>
    <t>BDI 22%</t>
  </si>
  <si>
    <t>1.21</t>
  </si>
  <si>
    <t>Caixa de proteção para medidor monofásico</t>
  </si>
  <si>
    <t>Dispositivo de proteção contra surto DPS 275V/40kA</t>
  </si>
  <si>
    <t>Disjuntor monopolar, tipo DIN, 30A</t>
  </si>
  <si>
    <t>Disjunto diferencial residual bipolar 40A/30mA</t>
  </si>
  <si>
    <t>Quadro de distribuição IP54</t>
  </si>
  <si>
    <t>Curva 90G de ferro galvanizado 1"</t>
  </si>
  <si>
    <t>1.22</t>
  </si>
  <si>
    <t>1.23</t>
  </si>
  <si>
    <t>1.24</t>
  </si>
  <si>
    <t>1.25</t>
  </si>
  <si>
    <t>1.26</t>
  </si>
  <si>
    <t>Cabo de cobre flexível, 10mm - isol. 1kV</t>
  </si>
  <si>
    <t>Haste de aterramento 5/8" com conector</t>
  </si>
  <si>
    <t>Município de Cunhataí SC</t>
  </si>
  <si>
    <t>Projeto Elétrico para Iluminação da Ciclovia</t>
  </si>
  <si>
    <t>SINAPI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</si>
</sst>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0" xfId="1" applyFont="1" applyAlignment="1">
      <alignment horizontal="center" vertical="top" wrapText="1"/>
    </xf>
    <xf numFmtId="0" fontId="4" fillId="3" borderId="1" xfId="2" applyFont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4" fillId="3" borderId="2" xfId="2" applyFont="1" applyBorder="1" applyAlignment="1">
      <alignment horizontal="center"/>
    </xf>
    <xf numFmtId="44" fontId="4" fillId="3" borderId="2" xfId="2" applyNumberFormat="1" applyFont="1" applyBorder="1"/>
    <xf numFmtId="0" fontId="3" fillId="2" borderId="0" xfId="1" applyFont="1" applyAlignment="1">
      <alignment horizontal="center" vertical="top" wrapText="1"/>
    </xf>
    <xf numFmtId="44" fontId="0" fillId="0" borderId="1" xfId="3" applyFont="1" applyBorder="1" applyAlignment="1">
      <alignment vertical="center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5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vertical="center" wrapText="1"/>
    </xf>
    <xf numFmtId="9" fontId="0" fillId="0" borderId="0" xfId="4" applyFont="1"/>
    <xf numFmtId="0" fontId="4" fillId="3" borderId="2" xfId="2" applyFont="1" applyBorder="1" applyAlignment="1">
      <alignment wrapText="1"/>
    </xf>
    <xf numFmtId="0" fontId="5" fillId="4" borderId="1" xfId="2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4" fillId="4" borderId="1" xfId="2" applyNumberFormat="1" applyFont="1" applyFill="1" applyBorder="1"/>
    <xf numFmtId="0" fontId="6" fillId="0" borderId="1" xfId="0" applyFont="1" applyBorder="1" applyAlignment="1">
      <alignment vertical="center" wrapText="1"/>
    </xf>
    <xf numFmtId="0" fontId="5" fillId="4" borderId="3" xfId="2" applyFont="1" applyFill="1" applyBorder="1"/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vertical="center"/>
    </xf>
    <xf numFmtId="0" fontId="3" fillId="2" borderId="0" xfId="1" applyFont="1" applyAlignment="1">
      <alignment horizontal="center" vertical="top" wrapText="1"/>
    </xf>
    <xf numFmtId="0" fontId="3" fillId="2" borderId="0" xfId="1" applyFont="1" applyAlignment="1">
      <alignment horizontal="center"/>
    </xf>
  </cellXfs>
  <cellStyles count="5">
    <cellStyle name="40% - Ênfase3" xfId="1" builtinId="39"/>
    <cellStyle name="60% - Ênfase3" xfId="2" builtinId="40"/>
    <cellStyle name="Moeda" xfId="3" builtinId="4"/>
    <cellStyle name="Normal" xfId="0" builtinId="0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10" workbookViewId="0">
      <selection activeCell="I66" sqref="I66:I76"/>
    </sheetView>
  </sheetViews>
  <sheetFormatPr defaultRowHeight="15" x14ac:dyDescent="0.25"/>
  <cols>
    <col min="1" max="1" width="14" customWidth="1"/>
    <col min="2" max="2" width="9.85546875" bestFit="1" customWidth="1"/>
    <col min="3" max="3" width="5.42578125" bestFit="1" customWidth="1"/>
    <col min="4" max="4" width="55.7109375" customWidth="1"/>
    <col min="5" max="5" width="5.85546875" bestFit="1" customWidth="1"/>
    <col min="6" max="6" width="8.140625" bestFit="1" customWidth="1"/>
    <col min="7" max="7" width="12.28515625" customWidth="1"/>
    <col min="8" max="8" width="11.140625" customWidth="1"/>
    <col min="9" max="9" width="14.140625" customWidth="1"/>
    <col min="11" max="11" width="8.7109375" customWidth="1"/>
  </cols>
  <sheetData>
    <row r="1" spans="1:11" ht="15.75" customHeight="1" x14ac:dyDescent="0.25">
      <c r="A1" s="36" t="s">
        <v>168</v>
      </c>
      <c r="B1" s="36"/>
      <c r="C1" s="36"/>
      <c r="D1" s="36"/>
      <c r="E1" s="36"/>
      <c r="F1" s="36"/>
      <c r="G1" s="36"/>
      <c r="H1" s="36"/>
      <c r="I1" s="36"/>
    </row>
    <row r="2" spans="1:11" ht="15.75" customHeight="1" x14ac:dyDescent="0.25">
      <c r="A2" s="36" t="s">
        <v>169</v>
      </c>
      <c r="B2" s="36"/>
      <c r="C2" s="36"/>
      <c r="D2" s="36"/>
      <c r="E2" s="36"/>
      <c r="F2" s="36"/>
      <c r="G2" s="36"/>
      <c r="H2" s="36"/>
      <c r="I2" s="36"/>
    </row>
    <row r="3" spans="1:11" ht="15.75" customHeight="1" x14ac:dyDescent="0.25">
      <c r="A3" s="5"/>
      <c r="B3" s="5"/>
      <c r="C3" s="5"/>
      <c r="D3" s="5"/>
      <c r="E3" s="5"/>
      <c r="F3" s="5"/>
      <c r="G3" s="5"/>
      <c r="H3" s="11"/>
      <c r="I3" s="5"/>
      <c r="J3" t="s">
        <v>14</v>
      </c>
      <c r="K3" s="25">
        <v>0.22</v>
      </c>
    </row>
    <row r="4" spans="1:11" ht="15.75" customHeight="1" x14ac:dyDescent="0.25">
      <c r="A4" s="37" t="s">
        <v>13</v>
      </c>
      <c r="B4" s="37"/>
      <c r="C4" s="37"/>
      <c r="D4" s="37"/>
      <c r="E4" s="37"/>
      <c r="F4" s="37"/>
      <c r="G4" s="37"/>
      <c r="H4" s="37"/>
      <c r="I4" s="37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0</v>
      </c>
      <c r="F6" s="6" t="s">
        <v>8</v>
      </c>
      <c r="G6" s="6" t="s">
        <v>10</v>
      </c>
      <c r="H6" s="6" t="s">
        <v>153</v>
      </c>
      <c r="I6" s="6" t="s">
        <v>12</v>
      </c>
    </row>
    <row r="7" spans="1:11" x14ac:dyDescent="0.25">
      <c r="A7" s="16"/>
      <c r="B7" s="16"/>
      <c r="C7" s="17">
        <v>1</v>
      </c>
      <c r="D7" s="18" t="s">
        <v>101</v>
      </c>
      <c r="E7" s="16"/>
      <c r="F7" s="16"/>
      <c r="G7" s="16"/>
      <c r="H7" s="16"/>
      <c r="I7" s="31">
        <f>SUM(I8:I33)</f>
        <v>37006.69</v>
      </c>
    </row>
    <row r="8" spans="1:11" ht="30" x14ac:dyDescent="0.25">
      <c r="A8" s="35" t="s">
        <v>170</v>
      </c>
      <c r="B8" s="35">
        <v>5051</v>
      </c>
      <c r="C8" s="35" t="s">
        <v>15</v>
      </c>
      <c r="D8" s="34" t="s">
        <v>149</v>
      </c>
      <c r="E8" s="35" t="s">
        <v>11</v>
      </c>
      <c r="F8" s="35">
        <v>15</v>
      </c>
      <c r="G8" s="8">
        <v>617.4</v>
      </c>
      <c r="H8" s="12">
        <f t="shared" ref="H8:H92" si="0">G8*$K$3</f>
        <v>135.83000000000001</v>
      </c>
      <c r="I8" s="8">
        <f t="shared" ref="I8:I92" si="1">F8*(G8+H8)</f>
        <v>11298.45</v>
      </c>
    </row>
    <row r="9" spans="1:11" x14ac:dyDescent="0.25">
      <c r="A9" s="35" t="s">
        <v>170</v>
      </c>
      <c r="B9" s="27">
        <v>92727</v>
      </c>
      <c r="C9" s="27" t="s">
        <v>20</v>
      </c>
      <c r="D9" s="16" t="s">
        <v>108</v>
      </c>
      <c r="E9" s="27" t="s">
        <v>97</v>
      </c>
      <c r="F9" s="27">
        <v>0.81</v>
      </c>
      <c r="G9" s="8">
        <v>446.24</v>
      </c>
      <c r="H9" s="12">
        <f t="shared" si="0"/>
        <v>98.17</v>
      </c>
      <c r="I9" s="8">
        <f t="shared" si="1"/>
        <v>440.97</v>
      </c>
    </row>
    <row r="10" spans="1:11" x14ac:dyDescent="0.25">
      <c r="A10" s="35" t="s">
        <v>170</v>
      </c>
      <c r="B10" s="7">
        <v>93358</v>
      </c>
      <c r="C10" s="27" t="s">
        <v>21</v>
      </c>
      <c r="D10" s="16" t="s">
        <v>135</v>
      </c>
      <c r="E10" s="27" t="s">
        <v>97</v>
      </c>
      <c r="F10" s="27">
        <v>0.81</v>
      </c>
      <c r="G10" s="8">
        <v>59.89</v>
      </c>
      <c r="H10" s="12">
        <f t="shared" si="0"/>
        <v>13.18</v>
      </c>
      <c r="I10" s="8">
        <f t="shared" si="1"/>
        <v>59.19</v>
      </c>
    </row>
    <row r="11" spans="1:11" x14ac:dyDescent="0.25">
      <c r="A11" s="35" t="s">
        <v>170</v>
      </c>
      <c r="B11" s="27">
        <v>3278</v>
      </c>
      <c r="C11" s="27" t="s">
        <v>22</v>
      </c>
      <c r="D11" s="16" t="s">
        <v>152</v>
      </c>
      <c r="E11" s="27" t="s">
        <v>11</v>
      </c>
      <c r="F11" s="27">
        <v>15</v>
      </c>
      <c r="G11" s="8">
        <v>65.5</v>
      </c>
      <c r="H11" s="12">
        <f t="shared" si="0"/>
        <v>14.41</v>
      </c>
      <c r="I11" s="8">
        <f t="shared" si="1"/>
        <v>1198.6500000000001</v>
      </c>
    </row>
    <row r="12" spans="1:11" x14ac:dyDescent="0.25">
      <c r="A12" s="35"/>
      <c r="B12" s="27"/>
      <c r="C12" s="27" t="s">
        <v>23</v>
      </c>
      <c r="D12" s="16" t="s">
        <v>133</v>
      </c>
      <c r="E12" s="27" t="s">
        <v>11</v>
      </c>
      <c r="F12" s="27">
        <v>15</v>
      </c>
      <c r="G12" s="8">
        <v>595</v>
      </c>
      <c r="H12" s="12"/>
      <c r="I12" s="8">
        <f t="shared" si="1"/>
        <v>8925</v>
      </c>
    </row>
    <row r="13" spans="1:11" x14ac:dyDescent="0.25">
      <c r="A13" s="35" t="s">
        <v>170</v>
      </c>
      <c r="B13" s="27">
        <v>95726</v>
      </c>
      <c r="C13" s="27" t="s">
        <v>16</v>
      </c>
      <c r="D13" s="16" t="s">
        <v>138</v>
      </c>
      <c r="E13" s="27" t="s">
        <v>1</v>
      </c>
      <c r="F13" s="27">
        <v>35</v>
      </c>
      <c r="G13" s="8">
        <v>4.3499999999999996</v>
      </c>
      <c r="H13" s="12">
        <f t="shared" si="0"/>
        <v>0.96</v>
      </c>
      <c r="I13" s="8">
        <f t="shared" si="1"/>
        <v>185.85</v>
      </c>
    </row>
    <row r="14" spans="1:11" x14ac:dyDescent="0.25">
      <c r="A14" s="35" t="s">
        <v>170</v>
      </c>
      <c r="B14" s="27">
        <v>91925</v>
      </c>
      <c r="C14" s="27" t="s">
        <v>24</v>
      </c>
      <c r="D14" s="16" t="s">
        <v>134</v>
      </c>
      <c r="E14" s="27" t="s">
        <v>1</v>
      </c>
      <c r="F14" s="27">
        <v>350</v>
      </c>
      <c r="G14" s="8">
        <v>2.75</v>
      </c>
      <c r="H14" s="12">
        <f t="shared" si="0"/>
        <v>0.61</v>
      </c>
      <c r="I14" s="8">
        <f t="shared" si="1"/>
        <v>1176</v>
      </c>
    </row>
    <row r="15" spans="1:11" x14ac:dyDescent="0.25">
      <c r="A15" s="35" t="s">
        <v>170</v>
      </c>
      <c r="B15" s="27">
        <v>404</v>
      </c>
      <c r="C15" s="27" t="s">
        <v>17</v>
      </c>
      <c r="D15" s="16" t="s">
        <v>123</v>
      </c>
      <c r="E15" s="27" t="s">
        <v>1</v>
      </c>
      <c r="F15" s="27">
        <v>7.5</v>
      </c>
      <c r="G15" s="8">
        <v>1.8</v>
      </c>
      <c r="H15" s="12">
        <f t="shared" si="0"/>
        <v>0.4</v>
      </c>
      <c r="I15" s="8">
        <f t="shared" si="1"/>
        <v>16.5</v>
      </c>
    </row>
    <row r="16" spans="1:11" x14ac:dyDescent="0.25">
      <c r="A16" s="35" t="s">
        <v>170</v>
      </c>
      <c r="B16" s="27">
        <v>91927</v>
      </c>
      <c r="C16" s="27" t="s">
        <v>18</v>
      </c>
      <c r="D16" s="16" t="s">
        <v>137</v>
      </c>
      <c r="E16" s="27" t="s">
        <v>1</v>
      </c>
      <c r="F16" s="27">
        <v>300</v>
      </c>
      <c r="G16" s="8">
        <v>3.68</v>
      </c>
      <c r="H16" s="12">
        <f t="shared" si="0"/>
        <v>0.81</v>
      </c>
      <c r="I16" s="8">
        <f t="shared" si="1"/>
        <v>1347</v>
      </c>
    </row>
    <row r="17" spans="1:9" x14ac:dyDescent="0.25">
      <c r="A17" s="35" t="s">
        <v>170</v>
      </c>
      <c r="B17" s="27">
        <v>92982</v>
      </c>
      <c r="C17" s="27" t="s">
        <v>60</v>
      </c>
      <c r="D17" s="16" t="s">
        <v>136</v>
      </c>
      <c r="E17" s="27" t="s">
        <v>1</v>
      </c>
      <c r="F17" s="27">
        <v>620</v>
      </c>
      <c r="G17" s="8">
        <v>10.53</v>
      </c>
      <c r="H17" s="12">
        <f t="shared" si="0"/>
        <v>2.3199999999999998</v>
      </c>
      <c r="I17" s="8">
        <f t="shared" si="1"/>
        <v>7967</v>
      </c>
    </row>
    <row r="18" spans="1:9" x14ac:dyDescent="0.25">
      <c r="A18" s="35" t="s">
        <v>170</v>
      </c>
      <c r="B18" s="27">
        <v>91846</v>
      </c>
      <c r="C18" s="27" t="s">
        <v>61</v>
      </c>
      <c r="D18" s="16" t="s">
        <v>142</v>
      </c>
      <c r="E18" s="27" t="s">
        <v>1</v>
      </c>
      <c r="F18" s="27">
        <v>190</v>
      </c>
      <c r="G18" s="8">
        <v>6.79</v>
      </c>
      <c r="H18" s="12">
        <f t="shared" si="0"/>
        <v>1.49</v>
      </c>
      <c r="I18" s="8">
        <f t="shared" si="1"/>
        <v>1573.2</v>
      </c>
    </row>
    <row r="19" spans="1:9" x14ac:dyDescent="0.25">
      <c r="A19" s="35" t="s">
        <v>170</v>
      </c>
      <c r="B19" s="7">
        <v>93358</v>
      </c>
      <c r="C19" s="27" t="s">
        <v>100</v>
      </c>
      <c r="D19" s="16" t="s">
        <v>139</v>
      </c>
      <c r="E19" s="27" t="s">
        <v>97</v>
      </c>
      <c r="F19" s="27">
        <v>8.8000000000000007</v>
      </c>
      <c r="G19" s="8">
        <v>59.89</v>
      </c>
      <c r="H19" s="12">
        <f t="shared" si="0"/>
        <v>13.18</v>
      </c>
      <c r="I19" s="8">
        <f t="shared" si="1"/>
        <v>643.02</v>
      </c>
    </row>
    <row r="20" spans="1:9" x14ac:dyDescent="0.25">
      <c r="A20" s="35" t="s">
        <v>170</v>
      </c>
      <c r="B20" s="27">
        <v>96985</v>
      </c>
      <c r="C20" s="27" t="s">
        <v>72</v>
      </c>
      <c r="D20" s="16" t="s">
        <v>167</v>
      </c>
      <c r="E20" s="27" t="s">
        <v>11</v>
      </c>
      <c r="F20" s="27">
        <v>6</v>
      </c>
      <c r="G20" s="8">
        <v>49.93</v>
      </c>
      <c r="H20" s="12">
        <f t="shared" si="0"/>
        <v>10.98</v>
      </c>
      <c r="I20" s="8">
        <f t="shared" si="1"/>
        <v>365.46</v>
      </c>
    </row>
    <row r="21" spans="1:9" x14ac:dyDescent="0.25">
      <c r="A21" s="35" t="s">
        <v>170</v>
      </c>
      <c r="B21" s="27">
        <v>868</v>
      </c>
      <c r="C21" s="27" t="s">
        <v>73</v>
      </c>
      <c r="D21" s="15" t="s">
        <v>141</v>
      </c>
      <c r="E21" s="27" t="s">
        <v>1</v>
      </c>
      <c r="F21" s="27">
        <v>6</v>
      </c>
      <c r="G21" s="8">
        <v>12.86</v>
      </c>
      <c r="H21" s="12">
        <f t="shared" si="0"/>
        <v>2.83</v>
      </c>
      <c r="I21" s="8">
        <f t="shared" si="1"/>
        <v>94.14</v>
      </c>
    </row>
    <row r="22" spans="1:9" ht="16.5" customHeight="1" x14ac:dyDescent="0.25">
      <c r="A22" s="35" t="s">
        <v>170</v>
      </c>
      <c r="B22" s="7">
        <v>92727</v>
      </c>
      <c r="C22" s="27" t="s">
        <v>143</v>
      </c>
      <c r="D22" s="16" t="s">
        <v>140</v>
      </c>
      <c r="E22" s="7" t="s">
        <v>97</v>
      </c>
      <c r="F22" s="7">
        <v>0.55000000000000004</v>
      </c>
      <c r="G22" s="29">
        <v>446.24</v>
      </c>
      <c r="H22" s="12">
        <f t="shared" si="0"/>
        <v>98.17</v>
      </c>
      <c r="I22" s="8">
        <f t="shared" si="1"/>
        <v>299.43</v>
      </c>
    </row>
    <row r="23" spans="1:9" ht="16.5" customHeight="1" x14ac:dyDescent="0.25">
      <c r="A23" s="35" t="s">
        <v>170</v>
      </c>
      <c r="B23" s="7">
        <v>83446</v>
      </c>
      <c r="C23" s="27" t="s">
        <v>144</v>
      </c>
      <c r="D23" s="33" t="s">
        <v>122</v>
      </c>
      <c r="E23" s="7" t="s">
        <v>11</v>
      </c>
      <c r="F23" s="7">
        <v>1</v>
      </c>
      <c r="G23" s="29">
        <v>152.63</v>
      </c>
      <c r="H23" s="12">
        <f t="shared" si="0"/>
        <v>33.58</v>
      </c>
      <c r="I23" s="8">
        <f t="shared" si="1"/>
        <v>186.21</v>
      </c>
    </row>
    <row r="24" spans="1:9" ht="16.5" customHeight="1" x14ac:dyDescent="0.25">
      <c r="A24" s="35" t="s">
        <v>170</v>
      </c>
      <c r="B24" s="7" t="s">
        <v>150</v>
      </c>
      <c r="C24" s="27" t="s">
        <v>145</v>
      </c>
      <c r="D24" s="15" t="s">
        <v>151</v>
      </c>
      <c r="E24" s="7" t="s">
        <v>11</v>
      </c>
      <c r="F24" s="7">
        <v>1</v>
      </c>
      <c r="G24" s="29">
        <v>198.69</v>
      </c>
      <c r="H24" s="12">
        <f t="shared" si="0"/>
        <v>43.71</v>
      </c>
      <c r="I24" s="8">
        <f t="shared" si="1"/>
        <v>242.4</v>
      </c>
    </row>
    <row r="25" spans="1:9" ht="16.5" customHeight="1" x14ac:dyDescent="0.25">
      <c r="A25" s="35" t="s">
        <v>170</v>
      </c>
      <c r="B25" s="7">
        <v>95746</v>
      </c>
      <c r="C25" s="27" t="s">
        <v>146</v>
      </c>
      <c r="D25" s="15" t="s">
        <v>105</v>
      </c>
      <c r="E25" s="7" t="s">
        <v>1</v>
      </c>
      <c r="F25" s="7">
        <v>6</v>
      </c>
      <c r="G25" s="29">
        <v>21.37</v>
      </c>
      <c r="H25" s="12">
        <f t="shared" si="0"/>
        <v>4.7</v>
      </c>
      <c r="I25" s="8">
        <f t="shared" si="1"/>
        <v>156.41999999999999</v>
      </c>
    </row>
    <row r="26" spans="1:9" ht="16.5" customHeight="1" x14ac:dyDescent="0.25">
      <c r="A26" s="35" t="s">
        <v>170</v>
      </c>
      <c r="B26" s="7">
        <v>1787</v>
      </c>
      <c r="C26" s="27" t="s">
        <v>147</v>
      </c>
      <c r="D26" s="15" t="s">
        <v>160</v>
      </c>
      <c r="E26" s="7" t="s">
        <v>11</v>
      </c>
      <c r="F26" s="7">
        <v>2</v>
      </c>
      <c r="G26" s="29">
        <v>26.84</v>
      </c>
      <c r="H26" s="12">
        <f t="shared" si="0"/>
        <v>5.9</v>
      </c>
      <c r="I26" s="8">
        <f t="shared" si="1"/>
        <v>65.48</v>
      </c>
    </row>
    <row r="27" spans="1:9" ht="16.5" customHeight="1" x14ac:dyDescent="0.25">
      <c r="A27" s="35" t="s">
        <v>170</v>
      </c>
      <c r="B27" s="7">
        <v>1050</v>
      </c>
      <c r="C27" s="27" t="s">
        <v>148</v>
      </c>
      <c r="D27" s="15" t="s">
        <v>107</v>
      </c>
      <c r="E27" s="7" t="s">
        <v>11</v>
      </c>
      <c r="F27" s="7">
        <v>1</v>
      </c>
      <c r="G27" s="29">
        <v>3.4</v>
      </c>
      <c r="H27" s="12">
        <f t="shared" si="0"/>
        <v>0.75</v>
      </c>
      <c r="I27" s="8">
        <f t="shared" si="1"/>
        <v>4.1500000000000004</v>
      </c>
    </row>
    <row r="28" spans="1:9" ht="16.5" customHeight="1" x14ac:dyDescent="0.25">
      <c r="A28" s="35" t="s">
        <v>170</v>
      </c>
      <c r="B28" s="7">
        <v>406</v>
      </c>
      <c r="C28" s="27" t="s">
        <v>154</v>
      </c>
      <c r="D28" s="15" t="s">
        <v>106</v>
      </c>
      <c r="E28" s="7" t="s">
        <v>11</v>
      </c>
      <c r="F28" s="7">
        <v>0.15</v>
      </c>
      <c r="G28" s="29">
        <v>67.3</v>
      </c>
      <c r="H28" s="12">
        <f t="shared" si="0"/>
        <v>14.81</v>
      </c>
      <c r="I28" s="8">
        <f t="shared" si="1"/>
        <v>12.32</v>
      </c>
    </row>
    <row r="29" spans="1:9" ht="16.5" customHeight="1" x14ac:dyDescent="0.25">
      <c r="A29" s="35" t="s">
        <v>170</v>
      </c>
      <c r="B29" s="7">
        <v>68066</v>
      </c>
      <c r="C29" s="27" t="s">
        <v>161</v>
      </c>
      <c r="D29" s="15" t="s">
        <v>155</v>
      </c>
      <c r="E29" s="7" t="s">
        <v>11</v>
      </c>
      <c r="F29" s="7">
        <v>1</v>
      </c>
      <c r="G29" s="29">
        <v>109.17</v>
      </c>
      <c r="H29" s="12">
        <f t="shared" si="0"/>
        <v>24.02</v>
      </c>
      <c r="I29" s="8">
        <f t="shared" si="1"/>
        <v>133.19</v>
      </c>
    </row>
    <row r="30" spans="1:9" ht="16.5" customHeight="1" x14ac:dyDescent="0.25">
      <c r="A30" s="35" t="s">
        <v>170</v>
      </c>
      <c r="B30" s="7">
        <v>39471</v>
      </c>
      <c r="C30" s="27" t="s">
        <v>162</v>
      </c>
      <c r="D30" s="15" t="s">
        <v>156</v>
      </c>
      <c r="E30" s="7" t="s">
        <v>11</v>
      </c>
      <c r="F30" s="7">
        <v>3</v>
      </c>
      <c r="G30" s="29">
        <v>90.66</v>
      </c>
      <c r="H30" s="12">
        <f t="shared" si="0"/>
        <v>19.95</v>
      </c>
      <c r="I30" s="8">
        <f t="shared" si="1"/>
        <v>331.83</v>
      </c>
    </row>
    <row r="31" spans="1:9" ht="16.5" customHeight="1" x14ac:dyDescent="0.25">
      <c r="A31" s="35" t="s">
        <v>170</v>
      </c>
      <c r="B31" s="7">
        <v>93657</v>
      </c>
      <c r="C31" s="27" t="s">
        <v>163</v>
      </c>
      <c r="D31" s="15" t="s">
        <v>157</v>
      </c>
      <c r="E31" s="7" t="s">
        <v>11</v>
      </c>
      <c r="F31" s="7">
        <v>2</v>
      </c>
      <c r="G31" s="29">
        <v>12.57</v>
      </c>
      <c r="H31" s="12">
        <f t="shared" si="0"/>
        <v>2.77</v>
      </c>
      <c r="I31" s="8">
        <f t="shared" si="1"/>
        <v>30.68</v>
      </c>
    </row>
    <row r="32" spans="1:9" ht="16.5" customHeight="1" x14ac:dyDescent="0.25">
      <c r="A32" s="35" t="s">
        <v>170</v>
      </c>
      <c r="B32" s="7">
        <v>39446</v>
      </c>
      <c r="C32" s="27" t="s">
        <v>164</v>
      </c>
      <c r="D32" s="15" t="s">
        <v>158</v>
      </c>
      <c r="E32" s="7" t="s">
        <v>11</v>
      </c>
      <c r="F32" s="7">
        <v>1</v>
      </c>
      <c r="G32" s="29">
        <v>123.42</v>
      </c>
      <c r="H32" s="12">
        <f t="shared" si="0"/>
        <v>27.15</v>
      </c>
      <c r="I32" s="8">
        <f t="shared" si="1"/>
        <v>150.57</v>
      </c>
    </row>
    <row r="33" spans="1:9" ht="16.5" customHeight="1" x14ac:dyDescent="0.25">
      <c r="A33" s="35" t="s">
        <v>170</v>
      </c>
      <c r="B33" s="7">
        <v>84402</v>
      </c>
      <c r="C33" s="27" t="s">
        <v>165</v>
      </c>
      <c r="D33" s="15" t="s">
        <v>159</v>
      </c>
      <c r="E33" s="7" t="s">
        <v>11</v>
      </c>
      <c r="F33" s="7">
        <v>1</v>
      </c>
      <c r="G33" s="29">
        <v>84.9</v>
      </c>
      <c r="H33" s="12">
        <f t="shared" si="0"/>
        <v>18.68</v>
      </c>
      <c r="I33" s="8">
        <f t="shared" si="1"/>
        <v>103.58</v>
      </c>
    </row>
    <row r="34" spans="1:9" ht="16.5" customHeight="1" x14ac:dyDescent="0.25">
      <c r="A34" s="35"/>
      <c r="B34" s="7"/>
      <c r="C34" s="17">
        <v>2</v>
      </c>
      <c r="D34" s="32" t="s">
        <v>102</v>
      </c>
      <c r="E34" s="7"/>
      <c r="F34" s="7"/>
      <c r="G34" s="8"/>
      <c r="H34" s="12"/>
      <c r="I34" s="30">
        <f>SUM(I35:I49)</f>
        <v>36773.24</v>
      </c>
    </row>
    <row r="35" spans="1:9" ht="32.25" customHeight="1" x14ac:dyDescent="0.25">
      <c r="A35" s="35" t="s">
        <v>170</v>
      </c>
      <c r="B35" s="35">
        <v>5051</v>
      </c>
      <c r="C35" s="35" t="s">
        <v>62</v>
      </c>
      <c r="D35" s="34" t="s">
        <v>149</v>
      </c>
      <c r="E35" s="35" t="s">
        <v>11</v>
      </c>
      <c r="F35" s="7">
        <v>15</v>
      </c>
      <c r="G35" s="8">
        <v>617.4</v>
      </c>
      <c r="H35" s="12">
        <f t="shared" si="0"/>
        <v>135.83000000000001</v>
      </c>
      <c r="I35" s="8">
        <f t="shared" si="1"/>
        <v>11298.45</v>
      </c>
    </row>
    <row r="36" spans="1:9" ht="16.5" customHeight="1" x14ac:dyDescent="0.25">
      <c r="A36" s="35" t="s">
        <v>170</v>
      </c>
      <c r="B36" s="27">
        <v>92727</v>
      </c>
      <c r="C36" s="27" t="s">
        <v>63</v>
      </c>
      <c r="D36" s="16" t="s">
        <v>108</v>
      </c>
      <c r="E36" s="27" t="s">
        <v>97</v>
      </c>
      <c r="F36" s="7">
        <v>0.81</v>
      </c>
      <c r="G36" s="8">
        <v>446.24</v>
      </c>
      <c r="H36" s="12">
        <f t="shared" si="0"/>
        <v>98.17</v>
      </c>
      <c r="I36" s="8">
        <f t="shared" si="1"/>
        <v>440.97</v>
      </c>
    </row>
    <row r="37" spans="1:9" ht="16.5" customHeight="1" x14ac:dyDescent="0.25">
      <c r="A37" s="35" t="s">
        <v>170</v>
      </c>
      <c r="B37" s="7">
        <v>93358</v>
      </c>
      <c r="C37" s="27" t="s">
        <v>64</v>
      </c>
      <c r="D37" s="16" t="s">
        <v>135</v>
      </c>
      <c r="E37" s="27" t="s">
        <v>97</v>
      </c>
      <c r="F37" s="7">
        <v>0.81</v>
      </c>
      <c r="G37" s="8">
        <v>59.89</v>
      </c>
      <c r="H37" s="12">
        <f t="shared" si="0"/>
        <v>13.18</v>
      </c>
      <c r="I37" s="8">
        <f t="shared" si="1"/>
        <v>59.19</v>
      </c>
    </row>
    <row r="38" spans="1:9" ht="16.5" customHeight="1" x14ac:dyDescent="0.25">
      <c r="A38" s="35" t="s">
        <v>170</v>
      </c>
      <c r="B38" s="27">
        <v>3278</v>
      </c>
      <c r="C38" s="27" t="s">
        <v>65</v>
      </c>
      <c r="D38" s="16" t="s">
        <v>132</v>
      </c>
      <c r="E38" s="27" t="s">
        <v>11</v>
      </c>
      <c r="F38" s="7">
        <v>15</v>
      </c>
      <c r="G38" s="8">
        <v>65.5</v>
      </c>
      <c r="H38" s="12">
        <f t="shared" si="0"/>
        <v>14.41</v>
      </c>
      <c r="I38" s="8">
        <f t="shared" si="1"/>
        <v>1198.6500000000001</v>
      </c>
    </row>
    <row r="39" spans="1:9" ht="16.5" customHeight="1" x14ac:dyDescent="0.25">
      <c r="A39" s="35"/>
      <c r="B39" s="27"/>
      <c r="C39" s="27" t="s">
        <v>66</v>
      </c>
      <c r="D39" s="16" t="s">
        <v>133</v>
      </c>
      <c r="E39" s="27" t="s">
        <v>11</v>
      </c>
      <c r="F39" s="7">
        <v>15</v>
      </c>
      <c r="G39" s="8">
        <v>595</v>
      </c>
      <c r="H39" s="12"/>
      <c r="I39" s="8">
        <f t="shared" si="1"/>
        <v>8925</v>
      </c>
    </row>
    <row r="40" spans="1:9" ht="16.5" customHeight="1" x14ac:dyDescent="0.25">
      <c r="A40" s="35" t="s">
        <v>170</v>
      </c>
      <c r="B40" s="27">
        <v>95726</v>
      </c>
      <c r="C40" s="27" t="s">
        <v>67</v>
      </c>
      <c r="D40" s="16" t="s">
        <v>138</v>
      </c>
      <c r="E40" s="27" t="s">
        <v>1</v>
      </c>
      <c r="F40" s="7">
        <v>45</v>
      </c>
      <c r="G40" s="8">
        <v>4.3499999999999996</v>
      </c>
      <c r="H40" s="12">
        <f t="shared" si="0"/>
        <v>0.96</v>
      </c>
      <c r="I40" s="8">
        <f t="shared" si="1"/>
        <v>238.95</v>
      </c>
    </row>
    <row r="41" spans="1:9" ht="16.5" customHeight="1" x14ac:dyDescent="0.25">
      <c r="A41" s="35" t="s">
        <v>170</v>
      </c>
      <c r="B41" s="27">
        <v>91925</v>
      </c>
      <c r="C41" s="27" t="s">
        <v>68</v>
      </c>
      <c r="D41" s="16" t="s">
        <v>134</v>
      </c>
      <c r="E41" s="27" t="s">
        <v>1</v>
      </c>
      <c r="F41" s="7">
        <v>450</v>
      </c>
      <c r="G41" s="8">
        <v>2.75</v>
      </c>
      <c r="H41" s="12">
        <f t="shared" si="0"/>
        <v>0.61</v>
      </c>
      <c r="I41" s="8">
        <f t="shared" si="1"/>
        <v>1512</v>
      </c>
    </row>
    <row r="42" spans="1:9" ht="16.5" customHeight="1" x14ac:dyDescent="0.25">
      <c r="A42" s="35" t="s">
        <v>170</v>
      </c>
      <c r="B42" s="27">
        <v>404</v>
      </c>
      <c r="C42" s="27" t="s">
        <v>69</v>
      </c>
      <c r="D42" s="16" t="s">
        <v>123</v>
      </c>
      <c r="E42" s="27" t="s">
        <v>1</v>
      </c>
      <c r="F42" s="7">
        <v>7.5</v>
      </c>
      <c r="G42" s="8">
        <v>1.8</v>
      </c>
      <c r="H42" s="12">
        <f t="shared" si="0"/>
        <v>0.4</v>
      </c>
      <c r="I42" s="8">
        <f t="shared" si="1"/>
        <v>16.5</v>
      </c>
    </row>
    <row r="43" spans="1:9" ht="16.5" customHeight="1" x14ac:dyDescent="0.25">
      <c r="A43" s="35" t="s">
        <v>170</v>
      </c>
      <c r="B43" s="27">
        <v>91927</v>
      </c>
      <c r="C43" s="27" t="s">
        <v>70</v>
      </c>
      <c r="D43" s="16" t="s">
        <v>137</v>
      </c>
      <c r="E43" s="27" t="s">
        <v>1</v>
      </c>
      <c r="F43" s="7">
        <v>310</v>
      </c>
      <c r="G43" s="8">
        <v>3.68</v>
      </c>
      <c r="H43" s="12">
        <f t="shared" si="0"/>
        <v>0.81</v>
      </c>
      <c r="I43" s="8">
        <f t="shared" si="1"/>
        <v>1391.9</v>
      </c>
    </row>
    <row r="44" spans="1:9" ht="16.5" customHeight="1" x14ac:dyDescent="0.25">
      <c r="A44" s="35" t="s">
        <v>170</v>
      </c>
      <c r="B44" s="27">
        <v>92982</v>
      </c>
      <c r="C44" s="27" t="s">
        <v>71</v>
      </c>
      <c r="D44" s="16" t="s">
        <v>136</v>
      </c>
      <c r="E44" s="27" t="s">
        <v>1</v>
      </c>
      <c r="F44" s="7">
        <v>620</v>
      </c>
      <c r="G44" s="8">
        <v>10.53</v>
      </c>
      <c r="H44" s="12">
        <f t="shared" si="0"/>
        <v>2.3199999999999998</v>
      </c>
      <c r="I44" s="8">
        <f t="shared" si="1"/>
        <v>7967</v>
      </c>
    </row>
    <row r="45" spans="1:9" ht="16.5" customHeight="1" x14ac:dyDescent="0.25">
      <c r="A45" s="35" t="s">
        <v>170</v>
      </c>
      <c r="B45" s="27">
        <v>91846</v>
      </c>
      <c r="C45" s="27" t="s">
        <v>74</v>
      </c>
      <c r="D45" s="16" t="s">
        <v>142</v>
      </c>
      <c r="E45" s="27" t="s">
        <v>1</v>
      </c>
      <c r="F45" s="7">
        <v>300</v>
      </c>
      <c r="G45" s="8">
        <v>6.79</v>
      </c>
      <c r="H45" s="12">
        <f t="shared" si="0"/>
        <v>1.49</v>
      </c>
      <c r="I45" s="8">
        <f t="shared" si="1"/>
        <v>2484</v>
      </c>
    </row>
    <row r="46" spans="1:9" ht="16.5" customHeight="1" x14ac:dyDescent="0.25">
      <c r="A46" s="35" t="s">
        <v>170</v>
      </c>
      <c r="B46" s="7">
        <v>93358</v>
      </c>
      <c r="C46" s="27" t="s">
        <v>75</v>
      </c>
      <c r="D46" s="16" t="s">
        <v>139</v>
      </c>
      <c r="E46" s="27" t="s">
        <v>97</v>
      </c>
      <c r="F46" s="7">
        <v>8.64</v>
      </c>
      <c r="G46" s="8">
        <v>59.89</v>
      </c>
      <c r="H46" s="12">
        <f t="shared" si="0"/>
        <v>13.18</v>
      </c>
      <c r="I46" s="8">
        <f t="shared" si="1"/>
        <v>631.32000000000005</v>
      </c>
    </row>
    <row r="47" spans="1:9" ht="16.5" customHeight="1" x14ac:dyDescent="0.25">
      <c r="A47" s="35" t="s">
        <v>170</v>
      </c>
      <c r="B47" s="27">
        <v>96985</v>
      </c>
      <c r="C47" s="27" t="s">
        <v>76</v>
      </c>
      <c r="D47" s="16" t="s">
        <v>167</v>
      </c>
      <c r="E47" s="27" t="s">
        <v>11</v>
      </c>
      <c r="F47" s="7">
        <v>6</v>
      </c>
      <c r="G47" s="8">
        <v>49.93</v>
      </c>
      <c r="H47" s="12">
        <f t="shared" si="0"/>
        <v>10.98</v>
      </c>
      <c r="I47" s="8">
        <f t="shared" si="1"/>
        <v>365.46</v>
      </c>
    </row>
    <row r="48" spans="1:9" ht="16.5" customHeight="1" x14ac:dyDescent="0.25">
      <c r="A48" s="35" t="s">
        <v>170</v>
      </c>
      <c r="B48" s="27">
        <v>72252</v>
      </c>
      <c r="C48" s="27" t="s">
        <v>77</v>
      </c>
      <c r="D48" s="15" t="s">
        <v>141</v>
      </c>
      <c r="E48" s="27" t="s">
        <v>1</v>
      </c>
      <c r="F48" s="7">
        <v>6</v>
      </c>
      <c r="G48" s="8">
        <v>12.86</v>
      </c>
      <c r="H48" s="12">
        <f t="shared" si="0"/>
        <v>2.83</v>
      </c>
      <c r="I48" s="8">
        <f t="shared" si="1"/>
        <v>94.14</v>
      </c>
    </row>
    <row r="49" spans="1:13" ht="16.5" customHeight="1" x14ac:dyDescent="0.25">
      <c r="A49" s="35" t="s">
        <v>170</v>
      </c>
      <c r="B49" s="7">
        <v>92727</v>
      </c>
      <c r="C49" s="27" t="s">
        <v>78</v>
      </c>
      <c r="D49" s="16" t="s">
        <v>140</v>
      </c>
      <c r="E49" s="7" t="s">
        <v>97</v>
      </c>
      <c r="F49" s="7">
        <v>0.27500000000000002</v>
      </c>
      <c r="G49" s="29">
        <v>446.24</v>
      </c>
      <c r="H49" s="12">
        <f t="shared" si="0"/>
        <v>98.17</v>
      </c>
      <c r="I49" s="8">
        <f t="shared" si="1"/>
        <v>149.71</v>
      </c>
    </row>
    <row r="50" spans="1:13" ht="14.25" customHeight="1" x14ac:dyDescent="0.25">
      <c r="A50" s="35"/>
      <c r="B50" s="27"/>
      <c r="C50" s="17">
        <v>3</v>
      </c>
      <c r="D50" s="32" t="s">
        <v>103</v>
      </c>
      <c r="E50" s="7"/>
      <c r="F50" s="7"/>
      <c r="G50" s="8"/>
      <c r="H50" s="12"/>
      <c r="I50" s="30">
        <f>SUM(I51:I76)</f>
        <v>31279.57</v>
      </c>
      <c r="M50" s="13"/>
    </row>
    <row r="51" spans="1:13" ht="29.25" customHeight="1" x14ac:dyDescent="0.25">
      <c r="A51" s="35" t="s">
        <v>170</v>
      </c>
      <c r="B51" s="35">
        <v>5051</v>
      </c>
      <c r="C51" s="35" t="s">
        <v>79</v>
      </c>
      <c r="D51" s="34" t="s">
        <v>149</v>
      </c>
      <c r="E51" s="35" t="s">
        <v>11</v>
      </c>
      <c r="F51" s="7">
        <v>12</v>
      </c>
      <c r="G51" s="8">
        <v>617.4</v>
      </c>
      <c r="H51" s="12">
        <f t="shared" si="0"/>
        <v>135.83000000000001</v>
      </c>
      <c r="I51" s="8">
        <f t="shared" si="1"/>
        <v>9038.76</v>
      </c>
      <c r="M51" s="13"/>
    </row>
    <row r="52" spans="1:13" ht="14.25" customHeight="1" x14ac:dyDescent="0.25">
      <c r="A52" s="35" t="s">
        <v>170</v>
      </c>
      <c r="B52" s="27">
        <v>92727</v>
      </c>
      <c r="C52" s="27" t="s">
        <v>80</v>
      </c>
      <c r="D52" s="16" t="s">
        <v>108</v>
      </c>
      <c r="E52" s="27" t="s">
        <v>97</v>
      </c>
      <c r="F52" s="7">
        <v>0.65</v>
      </c>
      <c r="G52" s="8">
        <v>446.24</v>
      </c>
      <c r="H52" s="12">
        <f t="shared" si="0"/>
        <v>98.17</v>
      </c>
      <c r="I52" s="8">
        <f t="shared" si="1"/>
        <v>353.87</v>
      </c>
      <c r="M52" s="13"/>
    </row>
    <row r="53" spans="1:13" ht="14.25" customHeight="1" x14ac:dyDescent="0.25">
      <c r="A53" s="35" t="s">
        <v>170</v>
      </c>
      <c r="B53" s="7">
        <v>93358</v>
      </c>
      <c r="C53" s="27" t="s">
        <v>81</v>
      </c>
      <c r="D53" s="16" t="s">
        <v>135</v>
      </c>
      <c r="E53" s="27" t="s">
        <v>97</v>
      </c>
      <c r="F53" s="7">
        <v>0.65</v>
      </c>
      <c r="G53" s="8">
        <v>59.89</v>
      </c>
      <c r="H53" s="12">
        <f t="shared" si="0"/>
        <v>13.18</v>
      </c>
      <c r="I53" s="8">
        <f t="shared" si="1"/>
        <v>47.5</v>
      </c>
      <c r="M53" s="13"/>
    </row>
    <row r="54" spans="1:13" ht="14.25" customHeight="1" x14ac:dyDescent="0.25">
      <c r="A54" s="35" t="s">
        <v>170</v>
      </c>
      <c r="B54" s="27">
        <v>3278</v>
      </c>
      <c r="C54" s="27" t="s">
        <v>82</v>
      </c>
      <c r="D54" s="16" t="s">
        <v>132</v>
      </c>
      <c r="E54" s="27" t="s">
        <v>11</v>
      </c>
      <c r="F54" s="7">
        <v>11</v>
      </c>
      <c r="G54" s="8">
        <v>65.5</v>
      </c>
      <c r="H54" s="12">
        <f t="shared" si="0"/>
        <v>14.41</v>
      </c>
      <c r="I54" s="8">
        <f t="shared" si="1"/>
        <v>879.01</v>
      </c>
      <c r="M54" s="13"/>
    </row>
    <row r="55" spans="1:13" ht="14.25" customHeight="1" x14ac:dyDescent="0.25">
      <c r="A55" s="35"/>
      <c r="B55" s="27"/>
      <c r="C55" s="27" t="s">
        <v>83</v>
      </c>
      <c r="D55" s="16" t="s">
        <v>133</v>
      </c>
      <c r="E55" s="27" t="s">
        <v>11</v>
      </c>
      <c r="F55" s="7">
        <v>12</v>
      </c>
      <c r="G55" s="8">
        <v>595</v>
      </c>
      <c r="H55" s="12"/>
      <c r="I55" s="8">
        <f t="shared" si="1"/>
        <v>7140</v>
      </c>
      <c r="M55" s="13"/>
    </row>
    <row r="56" spans="1:13" x14ac:dyDescent="0.25">
      <c r="A56" s="35" t="s">
        <v>170</v>
      </c>
      <c r="B56" s="27">
        <v>95726</v>
      </c>
      <c r="C56" s="27" t="s">
        <v>84</v>
      </c>
      <c r="D56" s="16" t="s">
        <v>138</v>
      </c>
      <c r="E56" s="27" t="s">
        <v>1</v>
      </c>
      <c r="F56" s="7">
        <v>36</v>
      </c>
      <c r="G56" s="8">
        <v>4.3499999999999996</v>
      </c>
      <c r="H56" s="12">
        <f t="shared" si="0"/>
        <v>0.96</v>
      </c>
      <c r="I56" s="8">
        <f t="shared" si="1"/>
        <v>191.16</v>
      </c>
    </row>
    <row r="57" spans="1:13" x14ac:dyDescent="0.25">
      <c r="A57" s="35" t="s">
        <v>170</v>
      </c>
      <c r="B57" s="27">
        <v>91925</v>
      </c>
      <c r="C57" s="27" t="s">
        <v>85</v>
      </c>
      <c r="D57" s="16" t="s">
        <v>134</v>
      </c>
      <c r="E57" s="27" t="s">
        <v>1</v>
      </c>
      <c r="F57" s="7">
        <v>360</v>
      </c>
      <c r="G57" s="8">
        <v>2.75</v>
      </c>
      <c r="H57" s="12">
        <f t="shared" si="0"/>
        <v>0.61</v>
      </c>
      <c r="I57" s="8">
        <f t="shared" si="1"/>
        <v>1209.5999999999999</v>
      </c>
    </row>
    <row r="58" spans="1:13" x14ac:dyDescent="0.25">
      <c r="A58" s="35" t="s">
        <v>170</v>
      </c>
      <c r="B58" s="27">
        <v>404</v>
      </c>
      <c r="C58" s="27" t="s">
        <v>86</v>
      </c>
      <c r="D58" s="16" t="s">
        <v>123</v>
      </c>
      <c r="E58" s="27" t="s">
        <v>1</v>
      </c>
      <c r="F58" s="7">
        <v>6</v>
      </c>
      <c r="G58" s="8">
        <v>1.8</v>
      </c>
      <c r="H58" s="12">
        <f t="shared" si="0"/>
        <v>0.4</v>
      </c>
      <c r="I58" s="8">
        <f t="shared" si="1"/>
        <v>13.2</v>
      </c>
    </row>
    <row r="59" spans="1:13" x14ac:dyDescent="0.25">
      <c r="A59" s="35" t="s">
        <v>170</v>
      </c>
      <c r="B59" s="27">
        <v>91927</v>
      </c>
      <c r="C59" s="27" t="s">
        <v>87</v>
      </c>
      <c r="D59" s="16" t="s">
        <v>137</v>
      </c>
      <c r="E59" s="27" t="s">
        <v>1</v>
      </c>
      <c r="F59" s="7">
        <v>300</v>
      </c>
      <c r="G59" s="8">
        <v>3.68</v>
      </c>
      <c r="H59" s="12">
        <f t="shared" si="0"/>
        <v>0.81</v>
      </c>
      <c r="I59" s="8">
        <f t="shared" si="1"/>
        <v>1347</v>
      </c>
    </row>
    <row r="60" spans="1:13" x14ac:dyDescent="0.25">
      <c r="A60" s="35" t="s">
        <v>170</v>
      </c>
      <c r="B60" s="27">
        <v>92980</v>
      </c>
      <c r="C60" s="27" t="s">
        <v>113</v>
      </c>
      <c r="D60" s="16" t="s">
        <v>166</v>
      </c>
      <c r="E60" s="27" t="s">
        <v>1</v>
      </c>
      <c r="F60" s="7">
        <v>620</v>
      </c>
      <c r="G60" s="8">
        <v>6.89</v>
      </c>
      <c r="H60" s="12">
        <f t="shared" si="0"/>
        <v>1.52</v>
      </c>
      <c r="I60" s="8">
        <f t="shared" si="1"/>
        <v>5214.2</v>
      </c>
    </row>
    <row r="61" spans="1:13" x14ac:dyDescent="0.25">
      <c r="A61" s="35" t="s">
        <v>170</v>
      </c>
      <c r="B61" s="27">
        <v>91846</v>
      </c>
      <c r="C61" s="27" t="s">
        <v>114</v>
      </c>
      <c r="D61" s="16" t="s">
        <v>142</v>
      </c>
      <c r="E61" s="27" t="s">
        <v>1</v>
      </c>
      <c r="F61" s="7">
        <v>280</v>
      </c>
      <c r="G61" s="8">
        <v>6.79</v>
      </c>
      <c r="H61" s="12">
        <f t="shared" si="0"/>
        <v>1.49</v>
      </c>
      <c r="I61" s="8">
        <f t="shared" si="1"/>
        <v>2318.4</v>
      </c>
    </row>
    <row r="62" spans="1:13" ht="15.75" customHeight="1" x14ac:dyDescent="0.25">
      <c r="A62" s="35" t="s">
        <v>170</v>
      </c>
      <c r="B62" s="7">
        <v>93358</v>
      </c>
      <c r="C62" s="27" t="s">
        <v>115</v>
      </c>
      <c r="D62" s="16" t="s">
        <v>139</v>
      </c>
      <c r="E62" s="27" t="s">
        <v>97</v>
      </c>
      <c r="F62" s="7">
        <v>10.48</v>
      </c>
      <c r="G62" s="8">
        <v>59.89</v>
      </c>
      <c r="H62" s="12">
        <f t="shared" si="0"/>
        <v>13.18</v>
      </c>
      <c r="I62" s="8">
        <f t="shared" si="1"/>
        <v>765.77</v>
      </c>
    </row>
    <row r="63" spans="1:13" ht="15.75" customHeight="1" x14ac:dyDescent="0.25">
      <c r="A63" s="35" t="s">
        <v>170</v>
      </c>
      <c r="B63" s="27">
        <v>96985</v>
      </c>
      <c r="C63" s="27" t="s">
        <v>116</v>
      </c>
      <c r="D63" s="16" t="s">
        <v>167</v>
      </c>
      <c r="E63" s="27" t="s">
        <v>11</v>
      </c>
      <c r="F63" s="7">
        <v>6</v>
      </c>
      <c r="G63" s="8">
        <v>49.93</v>
      </c>
      <c r="H63" s="12">
        <f t="shared" si="0"/>
        <v>10.98</v>
      </c>
      <c r="I63" s="8">
        <f t="shared" si="1"/>
        <v>365.46</v>
      </c>
    </row>
    <row r="64" spans="1:13" ht="15.75" customHeight="1" x14ac:dyDescent="0.25">
      <c r="A64" s="35" t="s">
        <v>170</v>
      </c>
      <c r="B64" s="27">
        <v>72252</v>
      </c>
      <c r="C64" s="27" t="s">
        <v>117</v>
      </c>
      <c r="D64" s="15" t="s">
        <v>141</v>
      </c>
      <c r="E64" s="27" t="s">
        <v>1</v>
      </c>
      <c r="F64" s="28">
        <v>6</v>
      </c>
      <c r="G64" s="8">
        <v>12.86</v>
      </c>
      <c r="H64" s="12">
        <f t="shared" si="0"/>
        <v>2.83</v>
      </c>
      <c r="I64" s="8">
        <f t="shared" si="1"/>
        <v>94.14</v>
      </c>
    </row>
    <row r="65" spans="1:9" ht="15.75" customHeight="1" x14ac:dyDescent="0.25">
      <c r="A65" s="35" t="s">
        <v>170</v>
      </c>
      <c r="B65" s="7">
        <v>92727</v>
      </c>
      <c r="C65" s="27" t="s">
        <v>118</v>
      </c>
      <c r="D65" s="16" t="s">
        <v>140</v>
      </c>
      <c r="E65" s="7" t="s">
        <v>97</v>
      </c>
      <c r="F65" s="27">
        <v>1.625</v>
      </c>
      <c r="G65" s="29">
        <v>446.24</v>
      </c>
      <c r="H65" s="12">
        <f t="shared" si="0"/>
        <v>98.17</v>
      </c>
      <c r="I65" s="8">
        <f t="shared" si="1"/>
        <v>884.67</v>
      </c>
    </row>
    <row r="66" spans="1:9" ht="15.75" customHeight="1" x14ac:dyDescent="0.25">
      <c r="A66" s="35" t="s">
        <v>170</v>
      </c>
      <c r="B66" s="7">
        <v>83446</v>
      </c>
      <c r="C66" s="27" t="s">
        <v>119</v>
      </c>
      <c r="D66" s="33" t="s">
        <v>122</v>
      </c>
      <c r="E66" s="7" t="s">
        <v>11</v>
      </c>
      <c r="F66" s="27">
        <v>1</v>
      </c>
      <c r="G66" s="29">
        <v>152.63</v>
      </c>
      <c r="H66" s="12">
        <f t="shared" si="0"/>
        <v>33.58</v>
      </c>
      <c r="I66" s="8">
        <f t="shared" si="1"/>
        <v>186.21</v>
      </c>
    </row>
    <row r="67" spans="1:9" ht="15.75" customHeight="1" x14ac:dyDescent="0.25">
      <c r="A67" s="35" t="s">
        <v>170</v>
      </c>
      <c r="B67" s="7" t="s">
        <v>150</v>
      </c>
      <c r="C67" s="27" t="s">
        <v>120</v>
      </c>
      <c r="D67" s="15" t="s">
        <v>151</v>
      </c>
      <c r="E67" s="7" t="s">
        <v>11</v>
      </c>
      <c r="F67" s="27">
        <v>1</v>
      </c>
      <c r="G67" s="29">
        <v>198.69</v>
      </c>
      <c r="H67" s="12">
        <f t="shared" si="0"/>
        <v>43.71</v>
      </c>
      <c r="I67" s="8">
        <f t="shared" si="1"/>
        <v>242.4</v>
      </c>
    </row>
    <row r="68" spans="1:9" ht="15.75" customHeight="1" x14ac:dyDescent="0.25">
      <c r="A68" s="35" t="s">
        <v>170</v>
      </c>
      <c r="B68" s="7">
        <v>95746</v>
      </c>
      <c r="C68" s="27" t="s">
        <v>121</v>
      </c>
      <c r="D68" s="15" t="s">
        <v>105</v>
      </c>
      <c r="E68" s="7" t="s">
        <v>1</v>
      </c>
      <c r="F68" s="27">
        <v>6</v>
      </c>
      <c r="G68" s="29">
        <v>21.37</v>
      </c>
      <c r="H68" s="12">
        <f t="shared" si="0"/>
        <v>4.7</v>
      </c>
      <c r="I68" s="8">
        <f t="shared" si="1"/>
        <v>156.41999999999999</v>
      </c>
    </row>
    <row r="69" spans="1:9" ht="15.75" customHeight="1" x14ac:dyDescent="0.25">
      <c r="A69" s="35" t="s">
        <v>170</v>
      </c>
      <c r="B69" s="7">
        <v>1787</v>
      </c>
      <c r="C69" s="27" t="s">
        <v>147</v>
      </c>
      <c r="D69" s="15" t="s">
        <v>160</v>
      </c>
      <c r="E69" s="7" t="s">
        <v>11</v>
      </c>
      <c r="F69" s="7">
        <v>2</v>
      </c>
      <c r="G69" s="29">
        <v>26.84</v>
      </c>
      <c r="H69" s="12">
        <f t="shared" si="0"/>
        <v>5.9</v>
      </c>
      <c r="I69" s="8">
        <f t="shared" si="1"/>
        <v>65.48</v>
      </c>
    </row>
    <row r="70" spans="1:9" ht="15.75" customHeight="1" x14ac:dyDescent="0.25">
      <c r="A70" s="35" t="s">
        <v>170</v>
      </c>
      <c r="B70" s="7">
        <v>1050</v>
      </c>
      <c r="C70" s="27" t="s">
        <v>148</v>
      </c>
      <c r="D70" s="15" t="s">
        <v>107</v>
      </c>
      <c r="E70" s="7" t="s">
        <v>11</v>
      </c>
      <c r="F70" s="7">
        <v>1</v>
      </c>
      <c r="G70" s="29">
        <v>3.4</v>
      </c>
      <c r="H70" s="12">
        <f t="shared" si="0"/>
        <v>0.75</v>
      </c>
      <c r="I70" s="8">
        <f t="shared" si="1"/>
        <v>4.1500000000000004</v>
      </c>
    </row>
    <row r="71" spans="1:9" ht="15.75" customHeight="1" x14ac:dyDescent="0.25">
      <c r="A71" s="35" t="s">
        <v>170</v>
      </c>
      <c r="B71" s="7">
        <v>406</v>
      </c>
      <c r="C71" s="27" t="s">
        <v>154</v>
      </c>
      <c r="D71" s="15" t="s">
        <v>106</v>
      </c>
      <c r="E71" s="7" t="s">
        <v>11</v>
      </c>
      <c r="F71" s="7">
        <v>0.15</v>
      </c>
      <c r="G71" s="29">
        <v>67.3</v>
      </c>
      <c r="H71" s="12">
        <f t="shared" si="0"/>
        <v>14.81</v>
      </c>
      <c r="I71" s="8">
        <f t="shared" si="1"/>
        <v>12.32</v>
      </c>
    </row>
    <row r="72" spans="1:9" ht="15.75" customHeight="1" x14ac:dyDescent="0.25">
      <c r="A72" s="35" t="s">
        <v>170</v>
      </c>
      <c r="B72" s="7">
        <v>68066</v>
      </c>
      <c r="C72" s="27" t="s">
        <v>161</v>
      </c>
      <c r="D72" s="15" t="s">
        <v>155</v>
      </c>
      <c r="E72" s="7" t="s">
        <v>11</v>
      </c>
      <c r="F72" s="7">
        <v>1</v>
      </c>
      <c r="G72" s="29">
        <v>109.17</v>
      </c>
      <c r="H72" s="12">
        <f t="shared" si="0"/>
        <v>24.02</v>
      </c>
      <c r="I72" s="8">
        <f t="shared" si="1"/>
        <v>133.19</v>
      </c>
    </row>
    <row r="73" spans="1:9" ht="15.75" customHeight="1" x14ac:dyDescent="0.25">
      <c r="A73" s="35" t="s">
        <v>170</v>
      </c>
      <c r="B73" s="7">
        <v>39471</v>
      </c>
      <c r="C73" s="27" t="s">
        <v>162</v>
      </c>
      <c r="D73" s="15" t="s">
        <v>156</v>
      </c>
      <c r="E73" s="7" t="s">
        <v>11</v>
      </c>
      <c r="F73" s="7">
        <v>3</v>
      </c>
      <c r="G73" s="29">
        <v>90.66</v>
      </c>
      <c r="H73" s="12">
        <f t="shared" si="0"/>
        <v>19.95</v>
      </c>
      <c r="I73" s="8">
        <f t="shared" si="1"/>
        <v>331.83</v>
      </c>
    </row>
    <row r="74" spans="1:9" ht="15.75" customHeight="1" x14ac:dyDescent="0.25">
      <c r="A74" s="35" t="s">
        <v>170</v>
      </c>
      <c r="B74" s="7">
        <v>93657</v>
      </c>
      <c r="C74" s="27" t="s">
        <v>163</v>
      </c>
      <c r="D74" s="15" t="s">
        <v>157</v>
      </c>
      <c r="E74" s="7" t="s">
        <v>11</v>
      </c>
      <c r="F74" s="7">
        <v>2</v>
      </c>
      <c r="G74" s="29">
        <v>12.57</v>
      </c>
      <c r="H74" s="12">
        <f t="shared" si="0"/>
        <v>2.77</v>
      </c>
      <c r="I74" s="8">
        <f t="shared" si="1"/>
        <v>30.68</v>
      </c>
    </row>
    <row r="75" spans="1:9" ht="15.75" customHeight="1" x14ac:dyDescent="0.25">
      <c r="A75" s="35" t="s">
        <v>170</v>
      </c>
      <c r="B75" s="7">
        <v>39446</v>
      </c>
      <c r="C75" s="27" t="s">
        <v>164</v>
      </c>
      <c r="D75" s="15" t="s">
        <v>158</v>
      </c>
      <c r="E75" s="7" t="s">
        <v>11</v>
      </c>
      <c r="F75" s="7">
        <v>1</v>
      </c>
      <c r="G75" s="29">
        <v>123.42</v>
      </c>
      <c r="H75" s="12">
        <f t="shared" si="0"/>
        <v>27.15</v>
      </c>
      <c r="I75" s="8">
        <f t="shared" si="1"/>
        <v>150.57</v>
      </c>
    </row>
    <row r="76" spans="1:9" ht="15.75" customHeight="1" x14ac:dyDescent="0.25">
      <c r="A76" s="35" t="s">
        <v>170</v>
      </c>
      <c r="B76" s="7">
        <v>84402</v>
      </c>
      <c r="C76" s="27" t="s">
        <v>165</v>
      </c>
      <c r="D76" s="15" t="s">
        <v>159</v>
      </c>
      <c r="E76" s="7" t="s">
        <v>11</v>
      </c>
      <c r="F76" s="7">
        <v>1</v>
      </c>
      <c r="G76" s="29">
        <v>84.9</v>
      </c>
      <c r="H76" s="12">
        <f t="shared" si="0"/>
        <v>18.68</v>
      </c>
      <c r="I76" s="8">
        <f t="shared" si="1"/>
        <v>103.58</v>
      </c>
    </row>
    <row r="77" spans="1:9" ht="15.75" customHeight="1" x14ac:dyDescent="0.25">
      <c r="A77" s="35"/>
      <c r="B77" s="27"/>
      <c r="C77" s="17">
        <v>4</v>
      </c>
      <c r="D77" s="18" t="s">
        <v>104</v>
      </c>
      <c r="E77" s="27"/>
      <c r="F77" s="27"/>
      <c r="G77" s="8"/>
      <c r="H77" s="12"/>
      <c r="I77" s="30">
        <f>SUM(I78:I92)</f>
        <v>20591.5</v>
      </c>
    </row>
    <row r="78" spans="1:9" ht="31.5" customHeight="1" x14ac:dyDescent="0.25">
      <c r="A78" s="35" t="s">
        <v>170</v>
      </c>
      <c r="B78" s="35">
        <v>5051</v>
      </c>
      <c r="C78" s="35" t="s">
        <v>88</v>
      </c>
      <c r="D78" s="34" t="s">
        <v>149</v>
      </c>
      <c r="E78" s="35" t="s">
        <v>11</v>
      </c>
      <c r="F78" s="35">
        <v>9</v>
      </c>
      <c r="G78" s="8">
        <v>617.4</v>
      </c>
      <c r="H78" s="12">
        <f t="shared" si="0"/>
        <v>135.83000000000001</v>
      </c>
      <c r="I78" s="8">
        <f t="shared" si="1"/>
        <v>6779.07</v>
      </c>
    </row>
    <row r="79" spans="1:9" ht="15.75" customHeight="1" x14ac:dyDescent="0.25">
      <c r="A79" s="35" t="s">
        <v>170</v>
      </c>
      <c r="B79" s="27">
        <v>92727</v>
      </c>
      <c r="C79" s="27" t="s">
        <v>89</v>
      </c>
      <c r="D79" s="16" t="s">
        <v>108</v>
      </c>
      <c r="E79" s="27" t="s">
        <v>97</v>
      </c>
      <c r="F79" s="27">
        <v>0.49</v>
      </c>
      <c r="G79" s="8">
        <v>446.24</v>
      </c>
      <c r="H79" s="12">
        <f t="shared" si="0"/>
        <v>98.17</v>
      </c>
      <c r="I79" s="8">
        <f t="shared" si="1"/>
        <v>266.76</v>
      </c>
    </row>
    <row r="80" spans="1:9" ht="15.75" customHeight="1" x14ac:dyDescent="0.25">
      <c r="A80" s="35" t="s">
        <v>170</v>
      </c>
      <c r="B80" s="7">
        <v>93358</v>
      </c>
      <c r="C80" s="27" t="s">
        <v>90</v>
      </c>
      <c r="D80" s="16" t="s">
        <v>135</v>
      </c>
      <c r="E80" s="27" t="s">
        <v>97</v>
      </c>
      <c r="F80" s="27">
        <v>0.49</v>
      </c>
      <c r="G80" s="8">
        <v>59.89</v>
      </c>
      <c r="H80" s="12">
        <f t="shared" si="0"/>
        <v>13.18</v>
      </c>
      <c r="I80" s="8">
        <f t="shared" si="1"/>
        <v>35.799999999999997</v>
      </c>
    </row>
    <row r="81" spans="1:9" ht="15.75" customHeight="1" x14ac:dyDescent="0.25">
      <c r="A81" s="35" t="s">
        <v>170</v>
      </c>
      <c r="B81" s="27">
        <v>3278</v>
      </c>
      <c r="C81" s="27" t="s">
        <v>91</v>
      </c>
      <c r="D81" s="16" t="s">
        <v>132</v>
      </c>
      <c r="E81" s="27" t="s">
        <v>11</v>
      </c>
      <c r="F81" s="7">
        <v>9</v>
      </c>
      <c r="G81" s="8">
        <v>65.5</v>
      </c>
      <c r="H81" s="12">
        <f t="shared" si="0"/>
        <v>14.41</v>
      </c>
      <c r="I81" s="8">
        <f t="shared" si="1"/>
        <v>719.19</v>
      </c>
    </row>
    <row r="82" spans="1:9" ht="15.75" customHeight="1" x14ac:dyDescent="0.25">
      <c r="A82" s="35"/>
      <c r="B82" s="27"/>
      <c r="C82" s="27" t="s">
        <v>92</v>
      </c>
      <c r="D82" s="16" t="s">
        <v>133</v>
      </c>
      <c r="E82" s="27" t="s">
        <v>11</v>
      </c>
      <c r="F82" s="7">
        <v>9</v>
      </c>
      <c r="G82" s="8">
        <v>595</v>
      </c>
      <c r="H82" s="12"/>
      <c r="I82" s="8">
        <f t="shared" si="1"/>
        <v>5355</v>
      </c>
    </row>
    <row r="83" spans="1:9" ht="15.75" customHeight="1" x14ac:dyDescent="0.25">
      <c r="A83" s="35" t="s">
        <v>170</v>
      </c>
      <c r="B83" s="27">
        <v>95726</v>
      </c>
      <c r="C83" s="27" t="s">
        <v>93</v>
      </c>
      <c r="D83" s="16" t="s">
        <v>138</v>
      </c>
      <c r="E83" s="27" t="s">
        <v>1</v>
      </c>
      <c r="F83" s="7">
        <v>27</v>
      </c>
      <c r="G83" s="8">
        <v>4.3499999999999996</v>
      </c>
      <c r="H83" s="12">
        <f t="shared" si="0"/>
        <v>0.96</v>
      </c>
      <c r="I83" s="8">
        <f t="shared" si="1"/>
        <v>143.37</v>
      </c>
    </row>
    <row r="84" spans="1:9" ht="15.75" customHeight="1" x14ac:dyDescent="0.25">
      <c r="A84" s="35" t="s">
        <v>170</v>
      </c>
      <c r="B84" s="27">
        <v>91925</v>
      </c>
      <c r="C84" s="27" t="s">
        <v>94</v>
      </c>
      <c r="D84" s="16" t="s">
        <v>134</v>
      </c>
      <c r="E84" s="27" t="s">
        <v>1</v>
      </c>
      <c r="F84" s="7">
        <v>270</v>
      </c>
      <c r="G84" s="8">
        <v>2.75</v>
      </c>
      <c r="H84" s="12">
        <f t="shared" si="0"/>
        <v>0.61</v>
      </c>
      <c r="I84" s="8">
        <f t="shared" si="1"/>
        <v>907.2</v>
      </c>
    </row>
    <row r="85" spans="1:9" ht="15.75" customHeight="1" x14ac:dyDescent="0.25">
      <c r="A85" s="35" t="s">
        <v>170</v>
      </c>
      <c r="B85" s="27">
        <v>404</v>
      </c>
      <c r="C85" s="27" t="s">
        <v>95</v>
      </c>
      <c r="D85" s="16" t="s">
        <v>123</v>
      </c>
      <c r="E85" s="27" t="s">
        <v>1</v>
      </c>
      <c r="F85" s="7">
        <v>4.5</v>
      </c>
      <c r="G85" s="8">
        <v>1.8</v>
      </c>
      <c r="H85" s="12">
        <f t="shared" si="0"/>
        <v>0.4</v>
      </c>
      <c r="I85" s="8">
        <f t="shared" si="1"/>
        <v>9.9</v>
      </c>
    </row>
    <row r="86" spans="1:9" ht="15.75" customHeight="1" x14ac:dyDescent="0.25">
      <c r="A86" s="35" t="s">
        <v>170</v>
      </c>
      <c r="B86" s="27">
        <v>91927</v>
      </c>
      <c r="C86" s="27" t="s">
        <v>96</v>
      </c>
      <c r="D86" s="16" t="s">
        <v>137</v>
      </c>
      <c r="E86" s="27" t="s">
        <v>1</v>
      </c>
      <c r="F86" s="7">
        <v>190</v>
      </c>
      <c r="G86" s="8">
        <v>3.68</v>
      </c>
      <c r="H86" s="12">
        <f t="shared" si="0"/>
        <v>0.81</v>
      </c>
      <c r="I86" s="8">
        <f t="shared" si="1"/>
        <v>853.1</v>
      </c>
    </row>
    <row r="87" spans="1:9" ht="15.75" customHeight="1" x14ac:dyDescent="0.25">
      <c r="A87" s="35" t="s">
        <v>170</v>
      </c>
      <c r="B87" s="27">
        <v>92980</v>
      </c>
      <c r="C87" s="27" t="s">
        <v>98</v>
      </c>
      <c r="D87" s="16" t="s">
        <v>166</v>
      </c>
      <c r="E87" s="27" t="s">
        <v>1</v>
      </c>
      <c r="F87" s="7">
        <v>380</v>
      </c>
      <c r="G87" s="8">
        <v>6.89</v>
      </c>
      <c r="H87" s="12">
        <f t="shared" si="0"/>
        <v>1.52</v>
      </c>
      <c r="I87" s="8">
        <f t="shared" si="1"/>
        <v>3195.8</v>
      </c>
    </row>
    <row r="88" spans="1:9" ht="15.75" customHeight="1" x14ac:dyDescent="0.25">
      <c r="A88" s="35" t="s">
        <v>170</v>
      </c>
      <c r="B88" s="27">
        <v>91846</v>
      </c>
      <c r="C88" s="27" t="s">
        <v>99</v>
      </c>
      <c r="D88" s="16" t="s">
        <v>142</v>
      </c>
      <c r="E88" s="27" t="s">
        <v>1</v>
      </c>
      <c r="F88" s="7">
        <v>185</v>
      </c>
      <c r="G88" s="8">
        <v>6.79</v>
      </c>
      <c r="H88" s="12">
        <f t="shared" si="0"/>
        <v>1.49</v>
      </c>
      <c r="I88" s="8">
        <f t="shared" si="1"/>
        <v>1531.8</v>
      </c>
    </row>
    <row r="89" spans="1:9" ht="15.75" customHeight="1" x14ac:dyDescent="0.25">
      <c r="A89" s="35" t="s">
        <v>170</v>
      </c>
      <c r="B89" s="7">
        <v>93358</v>
      </c>
      <c r="C89" s="27" t="s">
        <v>109</v>
      </c>
      <c r="D89" s="16" t="s">
        <v>139</v>
      </c>
      <c r="E89" s="27" t="s">
        <v>97</v>
      </c>
      <c r="F89" s="7">
        <v>5.4</v>
      </c>
      <c r="G89" s="8">
        <v>59.89</v>
      </c>
      <c r="H89" s="12">
        <f t="shared" si="0"/>
        <v>13.18</v>
      </c>
      <c r="I89" s="8">
        <f t="shared" si="1"/>
        <v>394.58</v>
      </c>
    </row>
    <row r="90" spans="1:9" ht="15.75" customHeight="1" x14ac:dyDescent="0.25">
      <c r="A90" s="35" t="s">
        <v>170</v>
      </c>
      <c r="B90" s="27">
        <v>96985</v>
      </c>
      <c r="C90" s="27" t="s">
        <v>110</v>
      </c>
      <c r="D90" s="16" t="s">
        <v>167</v>
      </c>
      <c r="E90" s="27" t="s">
        <v>11</v>
      </c>
      <c r="F90" s="7">
        <v>3</v>
      </c>
      <c r="G90" s="8">
        <v>49.93</v>
      </c>
      <c r="H90" s="12">
        <f t="shared" si="0"/>
        <v>10.98</v>
      </c>
      <c r="I90" s="8">
        <f t="shared" si="1"/>
        <v>182.73</v>
      </c>
    </row>
    <row r="91" spans="1:9" ht="15.75" customHeight="1" x14ac:dyDescent="0.25">
      <c r="A91" s="35" t="s">
        <v>170</v>
      </c>
      <c r="B91" s="27">
        <v>72252</v>
      </c>
      <c r="C91" s="27" t="s">
        <v>111</v>
      </c>
      <c r="D91" s="15" t="s">
        <v>141</v>
      </c>
      <c r="E91" s="27" t="s">
        <v>1</v>
      </c>
      <c r="F91" s="7">
        <v>3</v>
      </c>
      <c r="G91" s="8">
        <v>12.86</v>
      </c>
      <c r="H91" s="12">
        <f t="shared" si="0"/>
        <v>2.83</v>
      </c>
      <c r="I91" s="8">
        <f t="shared" si="1"/>
        <v>47.07</v>
      </c>
    </row>
    <row r="92" spans="1:9" ht="15.75" customHeight="1" x14ac:dyDescent="0.25">
      <c r="A92" s="35" t="s">
        <v>170</v>
      </c>
      <c r="B92" s="7">
        <v>92727</v>
      </c>
      <c r="C92" s="27" t="s">
        <v>112</v>
      </c>
      <c r="D92" s="16" t="s">
        <v>140</v>
      </c>
      <c r="E92" s="7" t="s">
        <v>97</v>
      </c>
      <c r="F92" s="27">
        <v>0.3125</v>
      </c>
      <c r="G92" s="29">
        <v>446.24</v>
      </c>
      <c r="H92" s="12">
        <f t="shared" si="0"/>
        <v>98.17</v>
      </c>
      <c r="I92" s="8">
        <f t="shared" si="1"/>
        <v>170.13</v>
      </c>
    </row>
    <row r="93" spans="1:9" x14ac:dyDescent="0.25">
      <c r="A93" s="14"/>
      <c r="B93" s="1"/>
      <c r="C93" s="1"/>
      <c r="D93" s="26" t="s">
        <v>9</v>
      </c>
      <c r="E93" s="9"/>
      <c r="F93" s="9"/>
      <c r="G93" s="10"/>
      <c r="H93" s="10"/>
      <c r="I93" s="10">
        <f>SUM(I7,I34,I50,I77)</f>
        <v>125651</v>
      </c>
    </row>
    <row r="94" spans="1:9" x14ac:dyDescent="0.25">
      <c r="A94" s="14"/>
      <c r="B94" s="4"/>
      <c r="C94" s="1"/>
      <c r="D94" s="1"/>
      <c r="E94" s="1"/>
      <c r="F94" s="1"/>
      <c r="G94" s="2"/>
      <c r="H94" s="2"/>
    </row>
    <row r="95" spans="1:9" x14ac:dyDescent="0.25">
      <c r="A95" s="14"/>
      <c r="B95" s="4"/>
      <c r="C95" s="1"/>
      <c r="D95" s="1"/>
      <c r="E95" s="1"/>
      <c r="F95" s="1"/>
      <c r="G95" s="2"/>
      <c r="H95" s="2"/>
    </row>
    <row r="96" spans="1:9" x14ac:dyDescent="0.25">
      <c r="A96" s="3"/>
      <c r="B96" s="4"/>
      <c r="C96" s="1"/>
      <c r="D96" s="1"/>
      <c r="E96" s="1"/>
      <c r="F96" s="1"/>
    </row>
    <row r="97" spans="1:7" x14ac:dyDescent="0.25">
      <c r="A97" s="1"/>
      <c r="B97" s="4"/>
      <c r="C97" s="1"/>
      <c r="D97" s="1"/>
      <c r="E97" s="1"/>
      <c r="F97" s="1"/>
    </row>
    <row r="98" spans="1:7" x14ac:dyDescent="0.25">
      <c r="A98" s="3"/>
      <c r="B98" s="4"/>
      <c r="C98" s="1"/>
      <c r="D98" s="1"/>
      <c r="E98" s="1"/>
      <c r="F98" s="1"/>
    </row>
    <row r="99" spans="1:7" x14ac:dyDescent="0.25">
      <c r="A99" s="3"/>
      <c r="G99" t="s">
        <v>2</v>
      </c>
    </row>
    <row r="100" spans="1:7" x14ac:dyDescent="0.25">
      <c r="A100" s="3"/>
      <c r="G100" t="s">
        <v>3</v>
      </c>
    </row>
    <row r="101" spans="1:7" x14ac:dyDescent="0.25">
      <c r="A101" s="3"/>
    </row>
    <row r="102" spans="1:7" x14ac:dyDescent="0.25">
      <c r="A102" s="1"/>
    </row>
    <row r="106" spans="1:7" x14ac:dyDescent="0.25">
      <c r="A106" t="s">
        <v>125</v>
      </c>
      <c r="D106">
        <v>1</v>
      </c>
    </row>
    <row r="107" spans="1:7" x14ac:dyDescent="0.25">
      <c r="A107" t="s">
        <v>126</v>
      </c>
      <c r="D107">
        <v>1</v>
      </c>
    </row>
    <row r="108" spans="1:7" x14ac:dyDescent="0.25">
      <c r="A108" t="s">
        <v>127</v>
      </c>
      <c r="D108">
        <v>1</v>
      </c>
    </row>
    <row r="109" spans="1:7" x14ac:dyDescent="0.25">
      <c r="A109" t="s">
        <v>128</v>
      </c>
      <c r="D109">
        <v>0.3</v>
      </c>
    </row>
    <row r="110" spans="1:7" x14ac:dyDescent="0.25">
      <c r="A110" t="s">
        <v>129</v>
      </c>
      <c r="D110">
        <v>20</v>
      </c>
    </row>
    <row r="111" spans="1:7" x14ac:dyDescent="0.25">
      <c r="A111" t="s">
        <v>130</v>
      </c>
      <c r="D111">
        <v>0.08</v>
      </c>
    </row>
    <row r="112" spans="1:7" x14ac:dyDescent="0.25">
      <c r="A112" t="s">
        <v>124</v>
      </c>
      <c r="D112">
        <v>0.08</v>
      </c>
    </row>
    <row r="113" spans="1:4" x14ac:dyDescent="0.25">
      <c r="A113" t="s">
        <v>131</v>
      </c>
      <c r="D113">
        <v>0.5</v>
      </c>
    </row>
  </sheetData>
  <mergeCells count="3">
    <mergeCell ref="A1:I1"/>
    <mergeCell ref="A2:I2"/>
    <mergeCell ref="A4:I4"/>
  </mergeCells>
  <pageMargins left="0.47244094488188981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1"/>
  <sheetViews>
    <sheetView workbookViewId="0">
      <selection activeCell="B21" sqref="A4:B21"/>
    </sheetView>
  </sheetViews>
  <sheetFormatPr defaultRowHeight="15" x14ac:dyDescent="0.25"/>
  <cols>
    <col min="1" max="1" width="4.85546875" customWidth="1"/>
    <col min="2" max="2" width="66.5703125" customWidth="1"/>
  </cols>
  <sheetData>
    <row r="4" spans="1:2" x14ac:dyDescent="0.25">
      <c r="A4" s="19" t="s">
        <v>40</v>
      </c>
      <c r="B4" s="20" t="s">
        <v>25</v>
      </c>
    </row>
    <row r="5" spans="1:2" x14ac:dyDescent="0.25">
      <c r="A5" s="19" t="s">
        <v>41</v>
      </c>
      <c r="B5" s="20" t="s">
        <v>55</v>
      </c>
    </row>
    <row r="6" spans="1:2" x14ac:dyDescent="0.25">
      <c r="A6" s="19" t="s">
        <v>42</v>
      </c>
      <c r="B6" s="20" t="s">
        <v>26</v>
      </c>
    </row>
    <row r="7" spans="1:2" x14ac:dyDescent="0.25">
      <c r="A7" s="19" t="s">
        <v>43</v>
      </c>
      <c r="B7" s="20" t="s">
        <v>29</v>
      </c>
    </row>
    <row r="8" spans="1:2" x14ac:dyDescent="0.25">
      <c r="A8" s="19" t="s">
        <v>44</v>
      </c>
      <c r="B8" s="20" t="s">
        <v>30</v>
      </c>
    </row>
    <row r="9" spans="1:2" x14ac:dyDescent="0.25">
      <c r="A9" s="19" t="s">
        <v>45</v>
      </c>
      <c r="B9" s="20" t="s">
        <v>27</v>
      </c>
    </row>
    <row r="10" spans="1:2" x14ac:dyDescent="0.25">
      <c r="A10" s="19" t="s">
        <v>46</v>
      </c>
      <c r="B10" s="20" t="s">
        <v>28</v>
      </c>
    </row>
    <row r="11" spans="1:2" x14ac:dyDescent="0.25">
      <c r="A11" s="19" t="s">
        <v>47</v>
      </c>
      <c r="B11" s="20" t="s">
        <v>32</v>
      </c>
    </row>
    <row r="12" spans="1:2" x14ac:dyDescent="0.25">
      <c r="A12" s="19" t="s">
        <v>48</v>
      </c>
      <c r="B12" s="20" t="s">
        <v>31</v>
      </c>
    </row>
    <row r="13" spans="1:2" x14ac:dyDescent="0.25">
      <c r="A13" s="19" t="s">
        <v>49</v>
      </c>
      <c r="B13" s="20" t="s">
        <v>33</v>
      </c>
    </row>
    <row r="14" spans="1:2" x14ac:dyDescent="0.25">
      <c r="A14" s="19" t="s">
        <v>50</v>
      </c>
      <c r="B14" s="20" t="s">
        <v>34</v>
      </c>
    </row>
    <row r="15" spans="1:2" x14ac:dyDescent="0.25">
      <c r="A15" s="19" t="s">
        <v>51</v>
      </c>
      <c r="B15" s="20" t="s">
        <v>35</v>
      </c>
    </row>
    <row r="16" spans="1:2" x14ac:dyDescent="0.25">
      <c r="A16" s="19" t="s">
        <v>52</v>
      </c>
      <c r="B16" s="20" t="s">
        <v>36</v>
      </c>
    </row>
    <row r="17" spans="1:2" x14ac:dyDescent="0.25">
      <c r="A17" s="19" t="s">
        <v>53</v>
      </c>
      <c r="B17" s="20" t="s">
        <v>37</v>
      </c>
    </row>
    <row r="18" spans="1:2" x14ac:dyDescent="0.25">
      <c r="A18" s="19" t="s">
        <v>54</v>
      </c>
      <c r="B18" s="21" t="s">
        <v>38</v>
      </c>
    </row>
    <row r="19" spans="1:2" x14ac:dyDescent="0.25">
      <c r="A19" s="22" t="s">
        <v>57</v>
      </c>
      <c r="B19" s="23" t="s">
        <v>56</v>
      </c>
    </row>
    <row r="20" spans="1:2" x14ac:dyDescent="0.25">
      <c r="A20" s="22" t="s">
        <v>58</v>
      </c>
      <c r="B20" s="24" t="s">
        <v>19</v>
      </c>
    </row>
    <row r="21" spans="1:2" x14ac:dyDescent="0.25">
      <c r="A21" s="22" t="s">
        <v>59</v>
      </c>
      <c r="B21" s="24" t="s">
        <v>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Elétrico</cp:lastModifiedBy>
  <cp:lastPrinted>2018-12-19T15:55:44Z</cp:lastPrinted>
  <dcterms:created xsi:type="dcterms:W3CDTF">2012-07-17T17:51:36Z</dcterms:created>
  <dcterms:modified xsi:type="dcterms:W3CDTF">2020-08-06T19:46:23Z</dcterms:modified>
</cp:coreProperties>
</file>