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2\DOCUMENTOS\PROJETOS\2019\Cunhataí\3-Ampliação da CRECHE\"/>
    </mc:Choice>
  </mc:AlternateContent>
  <xr:revisionPtr revIDLastSave="0" documentId="13_ncr:1_{99F0BD6E-CD46-4E29-9C6D-5171FBB1E6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Plan1!$A$1:$L$49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F15" i="1" l="1"/>
  <c r="H15" i="1" s="1"/>
  <c r="J15" i="1" s="1"/>
  <c r="L15" i="1" s="1"/>
  <c r="F26" i="1"/>
  <c r="H26" i="1" s="1"/>
  <c r="J26" i="1" s="1"/>
  <c r="L26" i="1" s="1"/>
  <c r="F25" i="1"/>
  <c r="H25" i="1" s="1"/>
  <c r="J25" i="1" s="1"/>
  <c r="L25" i="1" s="1"/>
  <c r="F24" i="1"/>
  <c r="H24" i="1" s="1"/>
  <c r="J24" i="1" s="1"/>
  <c r="L24" i="1" s="1"/>
  <c r="F28" i="1"/>
  <c r="H28" i="1" s="1"/>
  <c r="J28" i="1" s="1"/>
  <c r="L28" i="1" s="1"/>
  <c r="F27" i="1"/>
  <c r="H27" i="1" s="1"/>
  <c r="J27" i="1" s="1"/>
  <c r="L27" i="1" s="1"/>
  <c r="F23" i="1"/>
  <c r="H23" i="1" s="1"/>
  <c r="J23" i="1" s="1"/>
  <c r="L23" i="1" s="1"/>
  <c r="H22" i="1"/>
  <c r="J22" i="1" s="1"/>
  <c r="L22" i="1" s="1"/>
  <c r="F22" i="1"/>
  <c r="H21" i="1"/>
  <c r="J21" i="1" s="1"/>
  <c r="L21" i="1" s="1"/>
  <c r="F21" i="1"/>
  <c r="H20" i="1"/>
  <c r="J20" i="1" s="1"/>
  <c r="L20" i="1" s="1"/>
  <c r="F20" i="1"/>
  <c r="H19" i="1"/>
  <c r="J19" i="1" s="1"/>
  <c r="L19" i="1" s="1"/>
  <c r="F19" i="1"/>
  <c r="H18" i="1"/>
  <c r="J18" i="1" s="1"/>
  <c r="L18" i="1" s="1"/>
  <c r="F18" i="1"/>
  <c r="H17" i="1"/>
  <c r="J17" i="1" s="1"/>
  <c r="L17" i="1" s="1"/>
  <c r="F17" i="1"/>
  <c r="H16" i="1"/>
  <c r="J16" i="1" s="1"/>
  <c r="L16" i="1" s="1"/>
  <c r="N16" i="1" s="1"/>
  <c r="P16" i="1" s="1"/>
  <c r="R16" i="1" s="1"/>
  <c r="T16" i="1" s="1"/>
  <c r="F16" i="1"/>
  <c r="H14" i="1"/>
  <c r="J14" i="1" s="1"/>
  <c r="L14" i="1" s="1"/>
  <c r="F14" i="1"/>
  <c r="H13" i="1"/>
  <c r="J13" i="1" s="1"/>
  <c r="L13" i="1" s="1"/>
  <c r="N13" i="1" s="1"/>
  <c r="P13" i="1" s="1"/>
  <c r="R13" i="1" s="1"/>
  <c r="T13" i="1" s="1"/>
  <c r="F13" i="1"/>
  <c r="H12" i="1"/>
  <c r="J12" i="1" s="1"/>
  <c r="L12" i="1" s="1"/>
  <c r="N12" i="1" s="1"/>
  <c r="P12" i="1" s="1"/>
  <c r="R12" i="1" s="1"/>
  <c r="T12" i="1" s="1"/>
  <c r="F12" i="1"/>
  <c r="C36" i="1" l="1"/>
  <c r="AA26" i="1" s="1"/>
  <c r="AH15" i="1" l="1"/>
  <c r="AB31" i="1"/>
  <c r="AP14" i="1"/>
  <c r="AF14" i="1"/>
  <c r="AM30" i="1"/>
  <c r="AT27" i="1"/>
  <c r="AK28" i="1"/>
  <c r="AH19" i="1"/>
  <c r="AJ28" i="1"/>
  <c r="AO24" i="1"/>
  <c r="AR19" i="1"/>
  <c r="AR15" i="1"/>
  <c r="AQ34" i="1"/>
  <c r="AF25" i="1"/>
  <c r="AK17" i="1"/>
  <c r="AR28" i="1"/>
  <c r="AH14" i="1"/>
  <c r="AO23" i="1"/>
  <c r="AP20" i="1"/>
  <c r="AH31" i="1"/>
  <c r="AQ33" i="1"/>
  <c r="AP27" i="1"/>
  <c r="AT14" i="1"/>
  <c r="AT15" i="1"/>
  <c r="AK19" i="1"/>
  <c r="AO16" i="1"/>
  <c r="AF16" i="1"/>
  <c r="AH18" i="1"/>
  <c r="AS18" i="1"/>
  <c r="AA17" i="1"/>
  <c r="AR29" i="1"/>
  <c r="AM31" i="1"/>
  <c r="AQ25" i="1"/>
  <c r="AM17" i="1"/>
  <c r="AJ14" i="1"/>
  <c r="AP32" i="1"/>
  <c r="AR21" i="1"/>
  <c r="AQ13" i="1"/>
  <c r="AK18" i="1"/>
  <c r="AC22" i="1"/>
  <c r="AQ16" i="1"/>
  <c r="AH12" i="1"/>
  <c r="AC14" i="1"/>
  <c r="AG21" i="1"/>
  <c r="AT23" i="1"/>
  <c r="AF13" i="1"/>
  <c r="AN16" i="1"/>
  <c r="AS24" i="1"/>
  <c r="AQ32" i="1"/>
  <c r="AM18" i="1"/>
  <c r="AO27" i="1"/>
  <c r="AN19" i="1"/>
  <c r="AS23" i="1"/>
  <c r="AO22" i="1"/>
  <c r="AS16" i="1"/>
  <c r="AK21" i="1"/>
  <c r="AR20" i="1"/>
  <c r="AR31" i="1"/>
  <c r="AJ29" i="1"/>
  <c r="AA12" i="1"/>
  <c r="AM33" i="1"/>
  <c r="AP16" i="1"/>
  <c r="AT21" i="1"/>
  <c r="AM20" i="1"/>
  <c r="AG29" i="1"/>
  <c r="AE27" i="1"/>
  <c r="AQ21" i="1"/>
  <c r="AA20" i="1"/>
  <c r="AM16" i="1"/>
  <c r="AA16" i="1"/>
  <c r="AL25" i="1"/>
  <c r="AS17" i="1"/>
  <c r="AJ31" i="1"/>
  <c r="AK24" i="1"/>
  <c r="AS12" i="1"/>
  <c r="AN14" i="1"/>
  <c r="AQ18" i="1"/>
  <c r="AT25" i="1"/>
  <c r="AE28" i="1"/>
  <c r="AR24" i="1"/>
  <c r="AT17" i="1"/>
  <c r="AC16" i="1"/>
  <c r="AF18" i="1"/>
  <c r="AK30" i="1"/>
  <c r="AT19" i="1"/>
  <c r="AP21" i="1"/>
  <c r="AG15" i="1"/>
  <c r="AO14" i="1"/>
  <c r="AO13" i="1"/>
  <c r="AP17" i="1"/>
  <c r="AP23" i="1"/>
  <c r="AB30" i="1"/>
  <c r="AP18" i="1"/>
  <c r="AR34" i="1"/>
  <c r="AH34" i="1"/>
  <c r="AP34" i="1"/>
  <c r="AR16" i="1"/>
  <c r="AL30" i="1"/>
  <c r="D17" i="1"/>
  <c r="AI14" i="1"/>
  <c r="AL17" i="1"/>
  <c r="AT31" i="1"/>
  <c r="AN24" i="1"/>
  <c r="AB14" i="1"/>
  <c r="AO19" i="1"/>
  <c r="AM14" i="1"/>
  <c r="AN30" i="1"/>
  <c r="AF27" i="1"/>
  <c r="AR13" i="1"/>
  <c r="D13" i="1"/>
  <c r="AG20" i="1"/>
  <c r="AQ22" i="1"/>
  <c r="AS20" i="1"/>
  <c r="AL14" i="1"/>
  <c r="AR14" i="1"/>
  <c r="AP15" i="1"/>
  <c r="AL18" i="1"/>
  <c r="D12" i="1"/>
  <c r="AO20" i="1"/>
  <c r="AT32" i="1"/>
  <c r="AS21" i="1"/>
  <c r="AM24" i="1"/>
  <c r="AJ18" i="1"/>
  <c r="AG14" i="1"/>
  <c r="AN20" i="1"/>
  <c r="AS31" i="1"/>
  <c r="AE19" i="1"/>
  <c r="AL12" i="1"/>
  <c r="AT24" i="1"/>
  <c r="AM28" i="1"/>
  <c r="AK34" i="1"/>
  <c r="AD34" i="1"/>
  <c r="AN18" i="1"/>
  <c r="D20" i="1"/>
  <c r="AP30" i="1"/>
  <c r="AP31" i="1"/>
  <c r="AH16" i="1"/>
  <c r="AH29" i="1"/>
  <c r="AB21" i="1"/>
  <c r="AC20" i="1"/>
  <c r="AQ20" i="1"/>
  <c r="AI24" i="1"/>
  <c r="AS32" i="1"/>
  <c r="AT18" i="1"/>
  <c r="AQ29" i="1"/>
  <c r="AQ28" i="1"/>
  <c r="AE33" i="1"/>
  <c r="AE12" i="1"/>
  <c r="AD31" i="1"/>
  <c r="AJ19" i="1"/>
  <c r="AQ14" i="1"/>
  <c r="AO34" i="1"/>
  <c r="AN21" i="1"/>
  <c r="AD22" i="1"/>
  <c r="AJ32" i="1"/>
  <c r="AE32" i="1"/>
  <c r="AE15" i="1"/>
  <c r="AR18" i="1"/>
  <c r="AN34" i="1"/>
  <c r="D24" i="1"/>
  <c r="AN33" i="1"/>
  <c r="AS22" i="1"/>
  <c r="AG24" i="1"/>
  <c r="AA31" i="1"/>
  <c r="AC13" i="1"/>
  <c r="AJ15" i="1"/>
  <c r="AP12" i="1"/>
  <c r="AR22" i="1"/>
  <c r="AR17" i="1"/>
  <c r="AK29" i="1"/>
  <c r="AL16" i="1"/>
  <c r="AT29" i="1"/>
  <c r="AT28" i="1"/>
  <c r="AO30" i="1"/>
  <c r="AA34" i="1"/>
  <c r="AK33" i="1"/>
  <c r="AO17" i="1"/>
  <c r="AR27" i="1"/>
  <c r="AR32" i="1"/>
  <c r="AI25" i="1"/>
  <c r="AB24" i="1"/>
  <c r="AT34" i="1"/>
  <c r="AP29" i="1"/>
  <c r="AN32" i="1"/>
  <c r="AF32" i="1"/>
  <c r="AC23" i="1"/>
  <c r="AP28" i="1"/>
  <c r="AS29" i="1"/>
  <c r="AL32" i="1"/>
  <c r="AG13" i="1"/>
  <c r="AA18" i="1"/>
  <c r="AP13" i="1"/>
  <c r="AK31" i="1"/>
  <c r="AB15" i="1"/>
  <c r="AN25" i="1"/>
  <c r="AQ24" i="1"/>
  <c r="AO28" i="1"/>
  <c r="AS19" i="1"/>
  <c r="D22" i="1"/>
  <c r="AB25" i="1"/>
  <c r="AI17" i="1"/>
  <c r="AR23" i="1"/>
  <c r="AS34" i="1"/>
  <c r="AG12" i="1"/>
  <c r="AB20" i="1"/>
  <c r="AN28" i="1"/>
  <c r="AK22" i="1"/>
  <c r="AE31" i="1"/>
  <c r="AH24" i="1"/>
  <c r="AB18" i="1"/>
  <c r="D27" i="1"/>
  <c r="AN17" i="1"/>
  <c r="AI19" i="1"/>
  <c r="AI15" i="1"/>
  <c r="AP19" i="1"/>
  <c r="AP24" i="1"/>
  <c r="AT20" i="1"/>
  <c r="AD14" i="1"/>
  <c r="AC21" i="1"/>
  <c r="AD24" i="1"/>
  <c r="AA13" i="1"/>
  <c r="AB32" i="1"/>
  <c r="AO32" i="1"/>
  <c r="AM29" i="1"/>
  <c r="AO15" i="1"/>
  <c r="AJ33" i="1"/>
  <c r="AI23" i="1"/>
  <c r="AE14" i="1"/>
  <c r="AI32" i="1"/>
  <c r="AB23" i="1"/>
  <c r="AT30" i="1"/>
  <c r="AS33" i="1"/>
  <c r="AQ19" i="1"/>
  <c r="AO25" i="1"/>
  <c r="AH20" i="1"/>
  <c r="AM13" i="1"/>
  <c r="AF22" i="1"/>
  <c r="AG25" i="1"/>
  <c r="AM32" i="1"/>
  <c r="AG17" i="1"/>
  <c r="AI20" i="1"/>
  <c r="AO18" i="1"/>
  <c r="AF23" i="1"/>
  <c r="AC34" i="1"/>
  <c r="AD15" i="1"/>
  <c r="AE18" i="1"/>
  <c r="AD23" i="1"/>
  <c r="AQ30" i="1"/>
  <c r="AT16" i="1"/>
  <c r="AS28" i="1"/>
  <c r="AL27" i="1"/>
  <c r="AG31" i="1"/>
  <c r="AJ27" i="1"/>
  <c r="AB12" i="1"/>
  <c r="AT33" i="1"/>
  <c r="AN23" i="1"/>
  <c r="AB22" i="1"/>
  <c r="AL23" i="1"/>
  <c r="AD16" i="1"/>
  <c r="AK15" i="1"/>
  <c r="AM21" i="1"/>
  <c r="AH13" i="1"/>
  <c r="AC32" i="1"/>
  <c r="AL21" i="1"/>
  <c r="AA28" i="1"/>
  <c r="AI33" i="1"/>
  <c r="AA25" i="1"/>
  <c r="AO12" i="1"/>
  <c r="AJ13" i="1"/>
  <c r="AJ30" i="1"/>
  <c r="AH33" i="1"/>
  <c r="AE29" i="1"/>
  <c r="AF34" i="1"/>
  <c r="AA27" i="1"/>
  <c r="AN12" i="1"/>
  <c r="AC27" i="1"/>
  <c r="AI31" i="1"/>
  <c r="AL29" i="1"/>
  <c r="AR30" i="1"/>
  <c r="AM22" i="1"/>
  <c r="AA29" i="1"/>
  <c r="AH32" i="1"/>
  <c r="AF33" i="1"/>
  <c r="AC24" i="1"/>
  <c r="AF12" i="1"/>
  <c r="AH17" i="1"/>
  <c r="AT13" i="1"/>
  <c r="AF20" i="1"/>
  <c r="AS30" i="1"/>
  <c r="AD33" i="1"/>
  <c r="AN31" i="1"/>
  <c r="AQ15" i="1"/>
  <c r="AN22" i="1"/>
  <c r="AS14" i="1"/>
  <c r="AM34" i="1"/>
  <c r="AD27" i="1"/>
  <c r="D21" i="1"/>
  <c r="AC25" i="1"/>
  <c r="AH28" i="1"/>
  <c r="AE34" i="1"/>
  <c r="AG32" i="1"/>
  <c r="AR12" i="1"/>
  <c r="AK32" i="1"/>
  <c r="AC18" i="1"/>
  <c r="AC12" i="1"/>
  <c r="D16" i="1"/>
  <c r="AJ22" i="1"/>
  <c r="AL22" i="1"/>
  <c r="AB13" i="1"/>
  <c r="AA23" i="1"/>
  <c r="AH25" i="1"/>
  <c r="AI27" i="1"/>
  <c r="AI30" i="1"/>
  <c r="AD19" i="1"/>
  <c r="AE16" i="1"/>
  <c r="AL24" i="1"/>
  <c r="AO33" i="1"/>
  <c r="AL15" i="1"/>
  <c r="AK23" i="1"/>
  <c r="AI16" i="1"/>
  <c r="AF17" i="1"/>
  <c r="AR25" i="1"/>
  <c r="AD13" i="1"/>
  <c r="AI21" i="1"/>
  <c r="AE21" i="1"/>
  <c r="AN15" i="1"/>
  <c r="AI18" i="1"/>
  <c r="D14" i="1"/>
  <c r="AF24" i="1"/>
  <c r="AE20" i="1"/>
  <c r="AI13" i="1"/>
  <c r="D18" i="1"/>
  <c r="AH21" i="1"/>
  <c r="AG28" i="1"/>
  <c r="AL20" i="1"/>
  <c r="AA15" i="1"/>
  <c r="AN13" i="1"/>
  <c r="AA33" i="1"/>
  <c r="AM12" i="1"/>
  <c r="AA19" i="1"/>
  <c r="AG16" i="1"/>
  <c r="AK14" i="1"/>
  <c r="AL13" i="1"/>
  <c r="AH27" i="1"/>
  <c r="AN29" i="1"/>
  <c r="AO31" i="1"/>
  <c r="AE23" i="1"/>
  <c r="AL19" i="1"/>
  <c r="AH22" i="1"/>
  <c r="AF21" i="1"/>
  <c r="AE17" i="1"/>
  <c r="AD29" i="1"/>
  <c r="AM15" i="1"/>
  <c r="AG22" i="1"/>
  <c r="AO21" i="1"/>
  <c r="AE30" i="1"/>
  <c r="AI28" i="1"/>
  <c r="AL28" i="1"/>
  <c r="AQ12" i="1"/>
  <c r="AF29" i="1"/>
  <c r="AF31" i="1"/>
  <c r="AK13" i="1"/>
  <c r="AC29" i="1"/>
  <c r="AL33" i="1"/>
  <c r="AC31" i="1"/>
  <c r="AP33" i="1"/>
  <c r="AD18" i="1"/>
  <c r="AA32" i="1"/>
  <c r="AA14" i="1"/>
  <c r="AH30" i="1"/>
  <c r="AE25" i="1"/>
  <c r="AC15" i="1"/>
  <c r="AE22" i="1"/>
  <c r="AE13" i="1"/>
  <c r="AC30" i="1"/>
  <c r="AP22" i="1"/>
  <c r="AB34" i="1"/>
  <c r="AL31" i="1"/>
  <c r="AA21" i="1"/>
  <c r="AE24" i="1"/>
  <c r="AS13" i="1"/>
  <c r="AG27" i="1"/>
  <c r="AB28" i="1"/>
  <c r="AF28" i="1"/>
  <c r="AK27" i="1"/>
  <c r="AK16" i="1"/>
  <c r="AK12" i="1"/>
  <c r="AJ34" i="1"/>
  <c r="AB27" i="1"/>
  <c r="D25" i="1"/>
  <c r="AD32" i="1"/>
  <c r="AJ20" i="1"/>
  <c r="AM19" i="1"/>
  <c r="AP25" i="1"/>
  <c r="AQ17" i="1"/>
  <c r="AJ23" i="1"/>
  <c r="AB19" i="1"/>
  <c r="D23" i="1"/>
  <c r="AB16" i="1"/>
  <c r="AD20" i="1"/>
  <c r="AD28" i="1"/>
  <c r="AB33" i="1"/>
  <c r="AS15" i="1"/>
  <c r="AD25" i="1"/>
  <c r="AS27" i="1"/>
  <c r="AJ16" i="1"/>
  <c r="D19" i="1"/>
  <c r="AI29" i="1"/>
  <c r="AC33" i="1"/>
  <c r="AR33" i="1"/>
  <c r="AI12" i="1"/>
  <c r="AF30" i="1"/>
  <c r="AG33" i="1"/>
  <c r="AQ31" i="1"/>
  <c r="AL34" i="1"/>
  <c r="AQ23" i="1"/>
  <c r="AN27" i="1"/>
  <c r="D15" i="1"/>
  <c r="AG18" i="1"/>
  <c r="AD12" i="1"/>
  <c r="AM26" i="1"/>
  <c r="AM27" i="1"/>
  <c r="AG19" i="1"/>
  <c r="AS25" i="1"/>
  <c r="AD30" i="1"/>
  <c r="AJ21" i="1"/>
  <c r="AD21" i="1"/>
  <c r="AK25" i="1"/>
  <c r="AF19" i="1"/>
  <c r="AJ24" i="1"/>
  <c r="AG34" i="1"/>
  <c r="AR26" i="1"/>
  <c r="AB29" i="1"/>
  <c r="AA22" i="1"/>
  <c r="AQ27" i="1"/>
  <c r="AF15" i="1"/>
  <c r="AB17" i="1"/>
  <c r="AG23" i="1"/>
  <c r="AC28" i="1"/>
  <c r="AK20" i="1"/>
  <c r="AA30" i="1"/>
  <c r="AT12" i="1"/>
  <c r="AG26" i="1"/>
  <c r="AN26" i="1"/>
  <c r="AA24" i="1"/>
  <c r="AJ25" i="1"/>
  <c r="AD17" i="1"/>
  <c r="AJ12" i="1"/>
  <c r="AM25" i="1"/>
  <c r="AI22" i="1"/>
  <c r="AM23" i="1"/>
  <c r="AG30" i="1"/>
  <c r="AH23" i="1"/>
  <c r="AC17" i="1"/>
  <c r="AJ17" i="1"/>
  <c r="AI34" i="1"/>
  <c r="AC19" i="1"/>
  <c r="AT22" i="1"/>
  <c r="AS26" i="1"/>
  <c r="AQ26" i="1"/>
  <c r="AO29" i="1"/>
  <c r="AH26" i="1"/>
  <c r="AP26" i="1"/>
  <c r="AJ26" i="1"/>
  <c r="AD26" i="1"/>
  <c r="AF26" i="1"/>
  <c r="AI26" i="1"/>
  <c r="AB26" i="1"/>
  <c r="AK26" i="1"/>
  <c r="AL26" i="1"/>
  <c r="AT26" i="1"/>
  <c r="AC26" i="1"/>
  <c r="AO26" i="1"/>
  <c r="AE26" i="1"/>
  <c r="D26" i="1"/>
  <c r="AO36" i="1" l="1"/>
  <c r="AO37" i="1" s="1"/>
  <c r="S36" i="1" s="1"/>
  <c r="S37" i="1" s="1"/>
  <c r="AE36" i="1"/>
  <c r="AE37" i="1" s="1"/>
  <c r="I36" i="1" s="1"/>
  <c r="I37" i="1" s="1"/>
  <c r="AP36" i="1"/>
  <c r="AP37" i="1" s="1"/>
  <c r="AR36" i="1"/>
  <c r="AR37" i="1" s="1"/>
  <c r="AB36" i="1"/>
  <c r="AB37" i="1" s="1"/>
  <c r="E38" i="1" s="1"/>
  <c r="E39" i="1" s="1"/>
  <c r="AS36" i="1"/>
  <c r="AS37" i="1" s="1"/>
  <c r="W36" i="1" s="1"/>
  <c r="W37" i="1" s="1"/>
  <c r="AN36" i="1"/>
  <c r="AN37" i="1" s="1"/>
  <c r="AL36" i="1"/>
  <c r="AL37" i="1" s="1"/>
  <c r="AQ36" i="1"/>
  <c r="AQ37" i="1" s="1"/>
  <c r="U36" i="1" s="1"/>
  <c r="U37" i="1" s="1"/>
  <c r="AG36" i="1"/>
  <c r="AG37" i="1" s="1"/>
  <c r="K36" i="1" s="1"/>
  <c r="K37" i="1" s="1"/>
  <c r="AJ36" i="1"/>
  <c r="AJ37" i="1" s="1"/>
  <c r="AA36" i="1"/>
  <c r="AA37" i="1" s="1"/>
  <c r="E36" i="1" s="1"/>
  <c r="E37" i="1" s="1"/>
  <c r="AF36" i="1"/>
  <c r="AF37" i="1" s="1"/>
  <c r="D36" i="1"/>
  <c r="AM36" i="1"/>
  <c r="AM37" i="1" s="1"/>
  <c r="Q36" i="1" s="1"/>
  <c r="Q37" i="1" s="1"/>
  <c r="AK36" i="1"/>
  <c r="AK37" i="1" s="1"/>
  <c r="O36" i="1" s="1"/>
  <c r="O37" i="1" s="1"/>
  <c r="AD36" i="1"/>
  <c r="AD37" i="1" s="1"/>
  <c r="AH36" i="1"/>
  <c r="AH37" i="1" s="1"/>
  <c r="AC36" i="1"/>
  <c r="AC37" i="1" s="1"/>
  <c r="G36" i="1" s="1"/>
  <c r="G37" i="1" s="1"/>
  <c r="AT36" i="1"/>
  <c r="AT37" i="1" s="1"/>
  <c r="AI36" i="1"/>
  <c r="AI37" i="1" s="1"/>
  <c r="M36" i="1" s="1"/>
  <c r="M37" i="1" s="1"/>
  <c r="G38" i="1" l="1"/>
  <c r="G39" i="1" s="1"/>
  <c r="I38" i="1" l="1"/>
  <c r="I39" i="1" s="1"/>
  <c r="K38" i="1" l="1"/>
  <c r="K39" i="1" s="1"/>
  <c r="M38" i="1" l="1"/>
  <c r="O38" i="1" s="1"/>
  <c r="M39" i="1" l="1"/>
  <c r="O39" i="1"/>
  <c r="Q38" i="1"/>
  <c r="Q39" i="1" l="1"/>
  <c r="S38" i="1"/>
  <c r="S39" i="1" l="1"/>
  <c r="U38" i="1"/>
  <c r="U39" i="1" l="1"/>
  <c r="W38" i="1"/>
  <c r="W39" i="1" s="1"/>
</calcChain>
</file>

<file path=xl/sharedStrings.xml><?xml version="1.0" encoding="utf-8"?>
<sst xmlns="http://schemas.openxmlformats.org/spreadsheetml/2006/main" count="96" uniqueCount="60">
  <si>
    <t>CRONOGRAMA FÍSICO FINANCEIRO</t>
  </si>
  <si>
    <t>ÍTEM</t>
  </si>
  <si>
    <t>DISCRIMINAÇÃO DOS SERVIÇOS</t>
  </si>
  <si>
    <t>VALOR DOS SERVIÇOS (R$)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</si>
  <si>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</si>
  <si>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</si>
  <si>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</si>
  <si>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</si>
  <si>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</si>
  <si>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</si>
  <si>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</si>
  <si>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</si>
  <si>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</si>
  <si>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</si>
  <si>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No mês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</si>
  <si>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</si>
  <si>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</si>
  <si>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</si>
  <si>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</si>
  <si>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</si>
  <si>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</si>
  <si>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</si>
  <si>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</si>
  <si>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</si>
  <si>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</si>
  <si>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Acum.</t>
  </si>
  <si>
    <t>MÊS 10</t>
  </si>
  <si>
    <t>no mês</t>
  </si>
  <si>
    <t>acum.</t>
  </si>
  <si>
    <t>TOTAL SIMPLES (R$)</t>
  </si>
  <si>
    <t>TOTAL SIMPLES (%)</t>
  </si>
  <si>
    <t>TOTAL ACUMULADO (%)</t>
  </si>
  <si>
    <t>TOTAL ACUMULADO (R$)</t>
  </si>
  <si>
    <t>LOCAL:</t>
  </si>
  <si>
    <t>MUNICÍPIO:</t>
  </si>
  <si>
    <t>SERVIÇOS INICIAIS</t>
  </si>
  <si>
    <t>IMPERMEABILIZAÇÃO</t>
  </si>
  <si>
    <t>INSTALAÇÕES HIDROSSANITÁRIAS</t>
  </si>
  <si>
    <t>ESTRUTURAL</t>
  </si>
  <si>
    <t xml:space="preserve">INSTALAÇÕES ELÉTRICAS </t>
  </si>
  <si>
    <t>LIMPEZA FINAL DA OBRA</t>
  </si>
  <si>
    <t>________________________________________</t>
  </si>
  <si>
    <t>Clarice Vanete Tumelero Niedermaier</t>
  </si>
  <si>
    <t>Engenheira Civil – CREA/SC 139652-1</t>
  </si>
  <si>
    <t>AMERIOS (Associação dos Municípios do Entre Rios)</t>
  </si>
  <si>
    <t>ALVENARIA  / VERGAS e CONTRA VERGAS</t>
  </si>
  <si>
    <t xml:space="preserve">                    SERVIÇOS A EXECUTAR (%)</t>
  </si>
  <si>
    <t>ABRIGO DE MATERIAIS - CONSTRUÇÃO TEMPORÁRIA</t>
  </si>
  <si>
    <t>PISO GERAL</t>
  </si>
  <si>
    <t>REVESTIMENTO E PINTURA DAS PAREDES</t>
  </si>
  <si>
    <t>ESQUADRIAS E PINTURA DAS PORTAS</t>
  </si>
  <si>
    <t>GUARDA CORPO</t>
  </si>
  <si>
    <t>FORROS</t>
  </si>
  <si>
    <t>TELHAMENTO / ESTRUTURA / CAPTAÇÃO DAS ÁGUS PLUVIAIS</t>
  </si>
  <si>
    <t>CALÇADA PÚBLICA / ACESSOS / GRAMA / CERCAMENTO</t>
  </si>
  <si>
    <t>AMPLIAÇÃO DO CENTRO EDUCACIONAL INFANTIL BEIJA FLOR</t>
  </si>
  <si>
    <t>CUNHATAÍ / SC</t>
  </si>
  <si>
    <r>
      <rPr>
        <b/>
        <sz val="11"/>
        <color theme="1"/>
        <rFont val="Calibri"/>
        <family val="2"/>
        <scheme val="minor"/>
      </rPr>
      <t>OBRA</t>
    </r>
    <r>
      <rPr>
        <sz val="11"/>
        <color theme="1"/>
        <rFont val="Calibri"/>
        <family val="2"/>
        <scheme val="minor"/>
      </rPr>
      <t xml:space="preserve">: </t>
    </r>
  </si>
  <si>
    <t>RUA JOSÉ KERBES, N° 80</t>
  </si>
  <si>
    <t>Cunhataí, julho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</si>
</sst>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164" formatCode="&quot;R$&quot;\ #,##0.00"/>
    <numFmt numFmtId="165" formatCode="_ &quot;R$&quot;* #\,##0\.00_ ;_ &quot;R$&quot;* \-#\,##0\.00_ ;_ &quot;R$&quot;* &quot;-&quot;??_ ;_ @_ "/>
    <numFmt numFmtId="166" formatCode="_ * #\,##0\.00_ ;_ * \-#\,##0\.00_ ;_ * &quot;-&quot;??_ ;_ @_ "/>
    <numFmt numFmtId="167" formatCode="0.00;\-0.00;;@"/>
    <numFmt numFmtId="168" formatCode="&quot;R$&quot;\ #,##0.00;\-0.00;;@"/>
    <numFmt numFmtId="169" formatCode="0.00%;\-0.00;;@"/>
    <numFmt numFmtId="170" formatCode="0.00\ &quot;%&quot;;\-0.00;;@"/>
    <numFmt numFmtId="171" formatCode="&quot; R$&quot;\ 0.00;\-0.00;;@"/>
    <numFmt numFmtId="172" formatCode="&quot; R$&quot;\ ###,###.00;\-0.00;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Fill="1" applyAlignment="1"/>
    <xf numFmtId="0" fontId="7" fillId="0" borderId="21" xfId="0" applyFont="1" applyFill="1" applyBorder="1"/>
    <xf numFmtId="0" fontId="8" fillId="0" borderId="0" xfId="1" applyFont="1"/>
    <xf numFmtId="0" fontId="8" fillId="0" borderId="0" xfId="1" applyFont="1" applyBorder="1" applyAlignment="1"/>
    <xf numFmtId="0" fontId="9" fillId="0" borderId="0" xfId="1" applyFont="1"/>
    <xf numFmtId="0" fontId="8" fillId="0" borderId="0" xfId="0" applyFont="1" applyAlignment="1">
      <alignment vertical="center"/>
    </xf>
    <xf numFmtId="10" fontId="10" fillId="0" borderId="0" xfId="0" applyNumberFormat="1" applyFont="1"/>
    <xf numFmtId="0" fontId="11" fillId="0" borderId="0" xfId="0" applyFont="1" applyAlignment="1">
      <alignment vertical="center"/>
    </xf>
    <xf numFmtId="10" fontId="11" fillId="0" borderId="0" xfId="0" applyNumberFormat="1" applyFont="1"/>
    <xf numFmtId="0" fontId="0" fillId="0" borderId="0" xfId="0" applyFont="1"/>
    <xf numFmtId="0" fontId="0" fillId="0" borderId="0" xfId="0" applyFont="1" applyAlignment="1"/>
    <xf numFmtId="0" fontId="12" fillId="3" borderId="12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13" xfId="0" applyFont="1" applyFill="1" applyBorder="1" applyAlignment="1"/>
    <xf numFmtId="0" fontId="12" fillId="3" borderId="14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7" fontId="7" fillId="0" borderId="2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10" xfId="0" applyFont="1" applyBorder="1"/>
    <xf numFmtId="0" fontId="0" fillId="0" borderId="16" xfId="0" applyFont="1" applyBorder="1"/>
    <xf numFmtId="0" fontId="7" fillId="0" borderId="21" xfId="0" applyFont="1" applyBorder="1" applyAlignment="1">
      <alignment horizontal="center"/>
    </xf>
    <xf numFmtId="169" fontId="7" fillId="0" borderId="18" xfId="0" applyNumberFormat="1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7" fontId="7" fillId="0" borderId="20" xfId="0" applyNumberFormat="1" applyFont="1" applyFill="1" applyBorder="1" applyAlignment="1">
      <alignment horizontal="center" vertical="center"/>
    </xf>
    <xf numFmtId="0" fontId="0" fillId="0" borderId="25" xfId="0" applyFont="1" applyBorder="1"/>
    <xf numFmtId="0" fontId="0" fillId="0" borderId="28" xfId="0" applyFont="1" applyBorder="1"/>
    <xf numFmtId="2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168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168" fontId="7" fillId="0" borderId="6" xfId="0" applyNumberFormat="1" applyFont="1" applyBorder="1" applyAlignment="1">
      <alignment horizontal="center" vertical="center"/>
    </xf>
    <xf numFmtId="169" fontId="7" fillId="0" borderId="36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center" vertical="center"/>
    </xf>
    <xf numFmtId="0" fontId="0" fillId="0" borderId="17" xfId="0" applyFont="1" applyBorder="1"/>
    <xf numFmtId="0" fontId="0" fillId="0" borderId="9" xfId="0" applyFont="1" applyBorder="1"/>
    <xf numFmtId="0" fontId="0" fillId="0" borderId="0" xfId="0" applyFont="1" applyBorder="1"/>
    <xf numFmtId="164" fontId="12" fillId="2" borderId="33" xfId="0" applyNumberFormat="1" applyFont="1" applyFill="1" applyBorder="1" applyAlignment="1">
      <alignment horizontal="center" vertical="center"/>
    </xf>
    <xf numFmtId="10" fontId="12" fillId="2" borderId="3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9" fillId="0" borderId="0" xfId="1" applyFont="1" applyBorder="1" applyAlignment="1"/>
    <xf numFmtId="0" fontId="14" fillId="0" borderId="0" xfId="1" applyFont="1"/>
    <xf numFmtId="44" fontId="13" fillId="0" borderId="0" xfId="1" applyNumberFormat="1" applyFont="1" applyAlignment="1"/>
    <xf numFmtId="0" fontId="15" fillId="0" borderId="0" xfId="1" applyFont="1" applyAlignment="1"/>
    <xf numFmtId="0" fontId="9" fillId="0" borderId="0" xfId="1" applyFont="1" applyAlignment="1"/>
    <xf numFmtId="44" fontId="16" fillId="0" borderId="21" xfId="0" applyNumberFormat="1" applyFont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169" fontId="16" fillId="0" borderId="18" xfId="0" applyNumberFormat="1" applyFont="1" applyFill="1" applyBorder="1" applyAlignment="1">
      <alignment horizontal="center" vertical="center"/>
    </xf>
    <xf numFmtId="0" fontId="3" fillId="0" borderId="21" xfId="0" applyFont="1" applyFill="1" applyBorder="1"/>
    <xf numFmtId="167" fontId="7" fillId="0" borderId="2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center" vertical="center"/>
    </xf>
    <xf numFmtId="167" fontId="7" fillId="0" borderId="20" xfId="0" applyNumberFormat="1" applyFont="1" applyBorder="1" applyAlignment="1">
      <alignment horizontal="center" vertical="center"/>
    </xf>
    <xf numFmtId="171" fontId="12" fillId="0" borderId="32" xfId="0" applyNumberFormat="1" applyFont="1" applyFill="1" applyBorder="1" applyAlignment="1">
      <alignment horizontal="center" vertical="center"/>
    </xf>
    <xf numFmtId="171" fontId="12" fillId="0" borderId="30" xfId="0" applyNumberFormat="1" applyFont="1" applyFill="1" applyBorder="1" applyAlignment="1">
      <alignment horizontal="center" vertical="center"/>
    </xf>
    <xf numFmtId="4" fontId="13" fillId="1" borderId="23" xfId="5" applyNumberFormat="1" applyFont="1" applyFill="1" applyBorder="1" applyAlignment="1" applyProtection="1">
      <alignment vertical="center"/>
      <protection hidden="1"/>
    </xf>
    <xf numFmtId="4" fontId="13" fillId="1" borderId="13" xfId="0" applyNumberFormat="1" applyFont="1" applyFill="1" applyBorder="1" applyAlignment="1" applyProtection="1">
      <alignment vertical="center"/>
      <protection hidden="1"/>
    </xf>
    <xf numFmtId="172" fontId="12" fillId="0" borderId="35" xfId="0" applyNumberFormat="1" applyFont="1" applyFill="1" applyBorder="1" applyAlignment="1">
      <alignment horizontal="center" vertical="center"/>
    </xf>
    <xf numFmtId="170" fontId="12" fillId="0" borderId="18" xfId="0" applyNumberFormat="1" applyFont="1" applyFill="1" applyBorder="1" applyAlignment="1">
      <alignment horizontal="center" vertical="center"/>
    </xf>
    <xf numFmtId="170" fontId="12" fillId="0" borderId="32" xfId="0" applyNumberFormat="1" applyFont="1" applyFill="1" applyBorder="1" applyAlignment="1">
      <alignment horizontal="center" vertical="center"/>
    </xf>
    <xf numFmtId="170" fontId="12" fillId="0" borderId="31" xfId="0" applyNumberFormat="1" applyFont="1" applyFill="1" applyBorder="1" applyAlignment="1">
      <alignment horizontal="center" vertical="center"/>
    </xf>
    <xf numFmtId="172" fontId="12" fillId="0" borderId="5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170" fontId="7" fillId="0" borderId="30" xfId="0" applyNumberFormat="1" applyFont="1" applyFill="1" applyBorder="1" applyAlignment="1">
      <alignment horizontal="center" vertical="center"/>
    </xf>
    <xf numFmtId="172" fontId="7" fillId="0" borderId="3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/>
    </xf>
    <xf numFmtId="171" fontId="7" fillId="0" borderId="30" xfId="0" applyNumberFormat="1" applyFont="1" applyFill="1" applyBorder="1" applyAlignment="1">
      <alignment horizontal="center" vertical="center"/>
    </xf>
    <xf numFmtId="170" fontId="7" fillId="0" borderId="33" xfId="0" applyNumberFormat="1" applyFont="1" applyFill="1" applyBorder="1" applyAlignment="1">
      <alignment horizontal="center" vertical="center"/>
    </xf>
    <xf numFmtId="170" fontId="7" fillId="0" borderId="3" xfId="0" applyNumberFormat="1" applyFont="1" applyFill="1" applyBorder="1" applyAlignment="1">
      <alignment horizontal="center" vertical="center"/>
    </xf>
    <xf numFmtId="170" fontId="12" fillId="0" borderId="34" xfId="0" applyNumberFormat="1" applyFont="1" applyFill="1" applyBorder="1" applyAlignment="1">
      <alignment horizontal="center" vertical="center"/>
    </xf>
    <xf numFmtId="170" fontId="7" fillId="0" borderId="32" xfId="0" applyNumberFormat="1" applyFont="1" applyFill="1" applyBorder="1" applyAlignment="1">
      <alignment horizontal="center" vertical="center"/>
    </xf>
    <xf numFmtId="170" fontId="12" fillId="0" borderId="3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6">
    <cellStyle name="Moeda 2" xfId="2" xr:uid="{00000000-0005-0000-0000-000000000000}"/>
    <cellStyle name="Normal" xfId="0" builtinId="0"/>
    <cellStyle name="Normal 2" xfId="1" xr:uid="{00000000-0005-0000-0000-000002000000}"/>
    <cellStyle name="Normal_Plan1" xfId="5" xr:uid="{00000000-0005-0000-0000-000003000000}"/>
    <cellStyle name="Porcentagem 2" xfId="3" xr:uid="{00000000-0005-0000-0000-000004000000}"/>
    <cellStyle name="Vírgula 2" xfId="4" xr:uid="{00000000-0005-0000-0000-000005000000}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-Projeto%20Amplia&#231;&#227;o%20do%20Centro%20Educacional%20Infantil%20Beija%20Flor%20-%20OR%2015.07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 1"/>
      <sheetName val="Página 2"/>
    </sheetNames>
    <sheetDataSet>
      <sheetData sheetId="0">
        <row r="16">
          <cell r="J16">
            <v>10941.73</v>
          </cell>
        </row>
        <row r="22">
          <cell r="J22">
            <v>2140.33</v>
          </cell>
        </row>
        <row r="35">
          <cell r="J35">
            <v>10086.39</v>
          </cell>
        </row>
        <row r="42">
          <cell r="J42">
            <v>22413.08</v>
          </cell>
        </row>
        <row r="46">
          <cell r="J46">
            <v>1666.83</v>
          </cell>
        </row>
        <row r="60">
          <cell r="J60">
            <v>18573.71</v>
          </cell>
        </row>
        <row r="73">
          <cell r="J73">
            <v>12130.82</v>
          </cell>
        </row>
        <row r="76">
          <cell r="J76">
            <v>2725.81</v>
          </cell>
        </row>
        <row r="81">
          <cell r="J81">
            <v>23436.15</v>
          </cell>
        </row>
        <row r="92">
          <cell r="J92">
            <v>43585.62</v>
          </cell>
        </row>
        <row r="157">
          <cell r="J157">
            <v>28546.11</v>
          </cell>
        </row>
        <row r="174">
          <cell r="J174">
            <v>19848.52</v>
          </cell>
        </row>
        <row r="182">
          <cell r="J182">
            <v>176456.17</v>
          </cell>
        </row>
        <row r="186">
          <cell r="J186">
            <v>9095.33</v>
          </cell>
        </row>
        <row r="189">
          <cell r="J189">
            <v>738.8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8"/>
  <sheetViews>
    <sheetView tabSelected="1" topLeftCell="A22" zoomScaleNormal="100" zoomScalePageLayoutView="85" workbookViewId="0">
      <selection activeCell="A42" sqref="A42"/>
    </sheetView>
  </sheetViews>
  <sheetFormatPr defaultColWidth="8.85546875" defaultRowHeight="15" x14ac:dyDescent="0.25"/>
  <cols>
    <col min="1" max="1" width="11.7109375" style="19" customWidth="1"/>
    <col min="2" max="2" width="60.5703125" style="19" customWidth="1"/>
    <col min="3" max="3" width="14.42578125" style="19" customWidth="1"/>
    <col min="4" max="4" width="7.5703125" style="19" customWidth="1"/>
    <col min="5" max="5" width="6.7109375" style="19" customWidth="1"/>
    <col min="6" max="26" width="6.5703125" style="19" customWidth="1"/>
    <col min="27" max="16384" width="8.85546875" style="19"/>
  </cols>
  <sheetData>
    <row r="1" spans="1:46" ht="18.75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6"/>
      <c r="V1" s="6"/>
      <c r="W1" s="6"/>
      <c r="X1" s="6"/>
      <c r="Y1" s="7"/>
      <c r="Z1" s="7"/>
    </row>
    <row r="2" spans="1:46" ht="5.2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6"/>
      <c r="W2" s="6"/>
      <c r="X2" s="6"/>
      <c r="Y2" s="7"/>
      <c r="Z2" s="7"/>
    </row>
    <row r="3" spans="1:46" x14ac:dyDescent="0.25">
      <c r="A3" s="20" t="s">
        <v>57</v>
      </c>
      <c r="B3" s="9" t="s">
        <v>55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6" ht="5.25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46" x14ac:dyDescent="0.25">
      <c r="A5" s="9" t="s">
        <v>33</v>
      </c>
      <c r="B5" s="10" t="s">
        <v>58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46" ht="4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46" ht="19.5" customHeight="1" x14ac:dyDescent="0.25">
      <c r="A7" s="9" t="s">
        <v>34</v>
      </c>
      <c r="B7" s="10" t="s">
        <v>56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46" ht="3.75" customHeight="1" thickBot="1" x14ac:dyDescent="0.3"/>
    <row r="9" spans="1:46" ht="15.75" customHeight="1" thickBot="1" x14ac:dyDescent="0.3">
      <c r="A9" s="111" t="s">
        <v>1</v>
      </c>
      <c r="B9" s="111" t="s">
        <v>2</v>
      </c>
      <c r="C9" s="111" t="s">
        <v>3</v>
      </c>
      <c r="D9" s="111" t="s">
        <v>4</v>
      </c>
      <c r="E9" s="21" t="s">
        <v>46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4"/>
      <c r="V9" s="24"/>
      <c r="W9" s="24"/>
      <c r="X9" s="25"/>
      <c r="Y9" s="26"/>
      <c r="Z9" s="27"/>
    </row>
    <row r="10" spans="1:46" ht="15.75" customHeight="1" thickBot="1" x14ac:dyDescent="0.3">
      <c r="A10" s="112"/>
      <c r="B10" s="112"/>
      <c r="C10" s="112"/>
      <c r="D10" s="112"/>
      <c r="E10" s="109" t="s">
        <v>5</v>
      </c>
      <c r="F10" s="110"/>
      <c r="G10" s="109" t="s">
        <v>6</v>
      </c>
      <c r="H10" s="110"/>
      <c r="I10" s="109" t="s">
        <v>7</v>
      </c>
      <c r="J10" s="110"/>
      <c r="K10" s="109" t="s">
        <v>8</v>
      </c>
      <c r="L10" s="110"/>
      <c r="M10" s="109" t="s">
        <v>9</v>
      </c>
      <c r="N10" s="110"/>
      <c r="O10" s="109" t="s">
        <v>10</v>
      </c>
      <c r="P10" s="110"/>
      <c r="Q10" s="109" t="s">
        <v>11</v>
      </c>
      <c r="R10" s="110"/>
      <c r="S10" s="102" t="s">
        <v>12</v>
      </c>
      <c r="T10" s="103"/>
      <c r="U10" s="104" t="s">
        <v>13</v>
      </c>
      <c r="V10" s="105"/>
      <c r="W10" s="104" t="s">
        <v>26</v>
      </c>
      <c r="X10" s="105"/>
      <c r="Y10" s="28"/>
      <c r="Z10" s="28"/>
      <c r="AA10" s="100" t="s">
        <v>15</v>
      </c>
      <c r="AB10" s="106"/>
      <c r="AC10" s="100" t="s">
        <v>16</v>
      </c>
      <c r="AD10" s="101"/>
      <c r="AE10" s="100" t="s">
        <v>17</v>
      </c>
      <c r="AF10" s="101"/>
      <c r="AG10" s="100" t="s">
        <v>18</v>
      </c>
      <c r="AH10" s="101"/>
      <c r="AI10" s="100" t="s">
        <v>19</v>
      </c>
      <c r="AJ10" s="101"/>
      <c r="AK10" s="100" t="s">
        <v>20</v>
      </c>
      <c r="AL10" s="101"/>
      <c r="AM10" s="100" t="s">
        <v>21</v>
      </c>
      <c r="AN10" s="101"/>
      <c r="AO10" s="100" t="s">
        <v>22</v>
      </c>
      <c r="AP10" s="101"/>
      <c r="AQ10" s="100" t="s">
        <v>23</v>
      </c>
      <c r="AR10" s="101"/>
      <c r="AS10" s="100" t="s">
        <v>24</v>
      </c>
      <c r="AT10" s="101"/>
    </row>
    <row r="11" spans="1:46" ht="15.75" thickBot="1" x14ac:dyDescent="0.3">
      <c r="A11" s="113"/>
      <c r="B11" s="113"/>
      <c r="C11" s="113"/>
      <c r="D11" s="113"/>
      <c r="E11" s="29" t="s">
        <v>14</v>
      </c>
      <c r="F11" s="30" t="s">
        <v>25</v>
      </c>
      <c r="G11" s="29" t="s">
        <v>14</v>
      </c>
      <c r="H11" s="30" t="s">
        <v>25</v>
      </c>
      <c r="I11" s="29" t="s">
        <v>14</v>
      </c>
      <c r="J11" s="30" t="s">
        <v>25</v>
      </c>
      <c r="K11" s="29" t="s">
        <v>14</v>
      </c>
      <c r="L11" s="30" t="s">
        <v>25</v>
      </c>
      <c r="M11" s="29" t="s">
        <v>14</v>
      </c>
      <c r="N11" s="30" t="s">
        <v>25</v>
      </c>
      <c r="O11" s="29" t="s">
        <v>14</v>
      </c>
      <c r="P11" s="30" t="s">
        <v>25</v>
      </c>
      <c r="Q11" s="29" t="s">
        <v>14</v>
      </c>
      <c r="R11" s="30" t="s">
        <v>25</v>
      </c>
      <c r="S11" s="31" t="s">
        <v>14</v>
      </c>
      <c r="T11" s="32" t="s">
        <v>25</v>
      </c>
      <c r="U11" s="31" t="s">
        <v>14</v>
      </c>
      <c r="V11" s="32" t="s">
        <v>25</v>
      </c>
      <c r="W11" s="31" t="s">
        <v>14</v>
      </c>
      <c r="X11" s="32" t="s">
        <v>25</v>
      </c>
      <c r="Y11" s="33"/>
      <c r="Z11" s="33"/>
      <c r="AA11" s="4" t="s">
        <v>27</v>
      </c>
      <c r="AB11" s="1" t="s">
        <v>28</v>
      </c>
      <c r="AC11" s="2" t="s">
        <v>27</v>
      </c>
      <c r="AD11" s="3" t="s">
        <v>28</v>
      </c>
      <c r="AE11" s="2" t="s">
        <v>27</v>
      </c>
      <c r="AF11" s="3" t="s">
        <v>28</v>
      </c>
      <c r="AG11" s="2" t="s">
        <v>27</v>
      </c>
      <c r="AH11" s="3" t="s">
        <v>28</v>
      </c>
      <c r="AI11" s="2" t="s">
        <v>27</v>
      </c>
      <c r="AJ11" s="3" t="s">
        <v>28</v>
      </c>
      <c r="AK11" s="2" t="s">
        <v>27</v>
      </c>
      <c r="AL11" s="3" t="s">
        <v>28</v>
      </c>
      <c r="AM11" s="2" t="s">
        <v>27</v>
      </c>
      <c r="AN11" s="3" t="s">
        <v>28</v>
      </c>
      <c r="AO11" s="2" t="s">
        <v>27</v>
      </c>
      <c r="AP11" s="3" t="s">
        <v>28</v>
      </c>
      <c r="AQ11" s="2" t="s">
        <v>27</v>
      </c>
      <c r="AR11" s="3" t="s">
        <v>28</v>
      </c>
      <c r="AS11" s="2" t="s">
        <v>27</v>
      </c>
      <c r="AT11" s="3" t="s">
        <v>28</v>
      </c>
    </row>
    <row r="12" spans="1:46" x14ac:dyDescent="0.25">
      <c r="A12" s="34">
        <v>1</v>
      </c>
      <c r="B12" s="72" t="s">
        <v>35</v>
      </c>
      <c r="C12" s="69">
        <f>'[1]Página 1'!$J$16</f>
        <v>10941.73</v>
      </c>
      <c r="D12" s="70">
        <f>C12/$C$36</f>
        <v>2.8614403164974392E-2</v>
      </c>
      <c r="E12" s="73">
        <v>100</v>
      </c>
      <c r="F12" s="74">
        <f t="shared" ref="F12:F28" si="0">E12</f>
        <v>100</v>
      </c>
      <c r="G12" s="73">
        <v>0</v>
      </c>
      <c r="H12" s="74">
        <f>IF((F12=100),0,G12+F12)</f>
        <v>0</v>
      </c>
      <c r="I12" s="73"/>
      <c r="J12" s="74">
        <f>IF((H12=100),0,I12+H12)</f>
        <v>0</v>
      </c>
      <c r="K12" s="73"/>
      <c r="L12" s="74">
        <f>IF((J12=100),0,K12+J12)</f>
        <v>0</v>
      </c>
      <c r="M12" s="73"/>
      <c r="N12" s="74">
        <f>IF((L12=100),0,M12+L12)</f>
        <v>0</v>
      </c>
      <c r="O12" s="73"/>
      <c r="P12" s="74">
        <f>IF((N12=100),0,O12+N12)</f>
        <v>0</v>
      </c>
      <c r="Q12" s="73"/>
      <c r="R12" s="74">
        <f>IF((P12=100),0,Q12+P12)</f>
        <v>0</v>
      </c>
      <c r="S12" s="73"/>
      <c r="T12" s="74">
        <f>IF((R12=100),0,S12+R12)</f>
        <v>0</v>
      </c>
      <c r="U12" s="35"/>
      <c r="V12" s="36"/>
      <c r="W12" s="35"/>
      <c r="X12" s="36"/>
      <c r="Y12" s="37"/>
      <c r="Z12" s="37"/>
      <c r="AA12" s="38">
        <f>(((E12/100)*C12)/$C$36)</f>
        <v>2.8614403164974392E-2</v>
      </c>
      <c r="AB12" s="39">
        <f>(((F12/100)*C12)/$C$36)</f>
        <v>2.8614403164974392E-2</v>
      </c>
      <c r="AC12" s="38">
        <f>(((G12/100)*C12)/$C$36)</f>
        <v>0</v>
      </c>
      <c r="AD12" s="39">
        <f>(((H12/100)*C12)/$C$36)</f>
        <v>0</v>
      </c>
      <c r="AE12" s="38">
        <f>(((I12/100)*C12)/$C$36)</f>
        <v>0</v>
      </c>
      <c r="AF12" s="39">
        <f>(((J12/100)*C12)/$C$36)</f>
        <v>0</v>
      </c>
      <c r="AG12" s="38">
        <f>(((K12/100)*C12)/$C$36)</f>
        <v>0</v>
      </c>
      <c r="AH12" s="39">
        <f>(((L12/100)*C12)/$C$36)</f>
        <v>0</v>
      </c>
      <c r="AI12" s="38">
        <f>(((M12/100)*C12)/$C$36)</f>
        <v>0</v>
      </c>
      <c r="AJ12" s="39">
        <f>(((N12/100)*C12)/$C$36)</f>
        <v>0</v>
      </c>
      <c r="AK12" s="38">
        <f>(((O12/100)*C12)/$C$36)</f>
        <v>0</v>
      </c>
      <c r="AL12" s="39">
        <f>(((P12/100)*C12)/$C$36)</f>
        <v>0</v>
      </c>
      <c r="AM12" s="38">
        <f>(((Q12/100)*C12)/$C$36)</f>
        <v>0</v>
      </c>
      <c r="AN12" s="39">
        <f>(((R12/100)*C12)/$C$36)</f>
        <v>0</v>
      </c>
      <c r="AO12" s="38">
        <f>(((S12/100)*C12)/$C$36)</f>
        <v>0</v>
      </c>
      <c r="AP12" s="39">
        <f>(((T12/100)*C12)/$C$36)</f>
        <v>0</v>
      </c>
      <c r="AQ12" s="38">
        <f>(((U12/100)*C12)/$C$36)</f>
        <v>0</v>
      </c>
      <c r="AR12" s="39">
        <f>(((V12/100)*C12)/$C$36)</f>
        <v>0</v>
      </c>
      <c r="AS12" s="38">
        <f>(((W12/100)*C12)/$C$36)</f>
        <v>0</v>
      </c>
      <c r="AT12" s="39">
        <f>(((X12/100)*C12)/$C$36)</f>
        <v>0</v>
      </c>
    </row>
    <row r="13" spans="1:46" x14ac:dyDescent="0.25">
      <c r="A13" s="40">
        <v>2</v>
      </c>
      <c r="B13" s="72" t="s">
        <v>47</v>
      </c>
      <c r="C13" s="69">
        <f>'[1]Página 1'!$J$22</f>
        <v>2140.33</v>
      </c>
      <c r="D13" s="71">
        <f t="shared" ref="D13:D27" si="1">C13/$C$36</f>
        <v>5.5973109851997485E-3</v>
      </c>
      <c r="E13" s="75">
        <v>100</v>
      </c>
      <c r="F13" s="76">
        <f t="shared" si="0"/>
        <v>100</v>
      </c>
      <c r="G13" s="75">
        <v>0</v>
      </c>
      <c r="H13" s="76">
        <f t="shared" ref="H13:H28" si="2">IF((F13=100),0,G13+F13)</f>
        <v>0</v>
      </c>
      <c r="I13" s="75">
        <v>0</v>
      </c>
      <c r="J13" s="76">
        <f t="shared" ref="J13:J28" si="3">IF((H13=100),0,I13+H13)</f>
        <v>0</v>
      </c>
      <c r="K13" s="75">
        <v>0</v>
      </c>
      <c r="L13" s="76">
        <f t="shared" ref="L13:L28" si="4">IF((J13=100),0,K13+J13)</f>
        <v>0</v>
      </c>
      <c r="M13" s="75"/>
      <c r="N13" s="76">
        <f t="shared" ref="N13:N16" si="5">IF((L13=100),0,M13+L13)</f>
        <v>0</v>
      </c>
      <c r="O13" s="75"/>
      <c r="P13" s="76">
        <f t="shared" ref="P13:R16" si="6">IF((N13=100),0,O13+N13)</f>
        <v>0</v>
      </c>
      <c r="Q13" s="75"/>
      <c r="R13" s="76">
        <f t="shared" si="6"/>
        <v>0</v>
      </c>
      <c r="S13" s="75"/>
      <c r="T13" s="76">
        <f t="shared" ref="T13:T16" si="7">IF((R13=100),0,S13+R13)</f>
        <v>0</v>
      </c>
      <c r="U13" s="42"/>
      <c r="V13" s="43"/>
      <c r="W13" s="42"/>
      <c r="X13" s="43"/>
      <c r="Y13" s="37"/>
      <c r="Z13" s="37"/>
      <c r="AA13" s="44">
        <f t="shared" ref="AA13:AA34" si="8">(((E13/100)*C13)/$C$36)</f>
        <v>5.5973109851997485E-3</v>
      </c>
      <c r="AB13" s="45">
        <f t="shared" ref="AB13:AB34" si="9">(((F13/100)*C13)/$C$36)</f>
        <v>5.5973109851997485E-3</v>
      </c>
      <c r="AC13" s="44">
        <f t="shared" ref="AC13:AC34" si="10">(((G13/100)*C13)/$C$36)</f>
        <v>0</v>
      </c>
      <c r="AD13" s="45">
        <f t="shared" ref="AD13:AD34" si="11">(((H13/100)*C13)/$C$36)</f>
        <v>0</v>
      </c>
      <c r="AE13" s="44">
        <f t="shared" ref="AE13:AE34" si="12">(((I13/100)*C13)/$C$36)</f>
        <v>0</v>
      </c>
      <c r="AF13" s="45">
        <f t="shared" ref="AF13:AF34" si="13">(((J13/100)*C13)/$C$36)</f>
        <v>0</v>
      </c>
      <c r="AG13" s="44">
        <f t="shared" ref="AG13:AG34" si="14">(((K13/100)*C13)/$C$36)</f>
        <v>0</v>
      </c>
      <c r="AH13" s="45">
        <f t="shared" ref="AH13:AH34" si="15">(((L13/100)*C13)/$C$36)</f>
        <v>0</v>
      </c>
      <c r="AI13" s="44">
        <f t="shared" ref="AI13:AI34" si="16">(((M13/100)*C13)/$C$36)</f>
        <v>0</v>
      </c>
      <c r="AJ13" s="45">
        <f t="shared" ref="AJ13:AJ34" si="17">(((N13/100)*C13)/$C$36)</f>
        <v>0</v>
      </c>
      <c r="AK13" s="44">
        <f t="shared" ref="AK13:AK34" si="18">(((O13/100)*C13)/$C$36)</f>
        <v>0</v>
      </c>
      <c r="AL13" s="45">
        <f t="shared" ref="AL13:AL34" si="19">(((P13/100)*C13)/$C$36)</f>
        <v>0</v>
      </c>
      <c r="AM13" s="44">
        <f t="shared" ref="AM13:AM34" si="20">(((Q13/100)*C13)/$C$36)</f>
        <v>0</v>
      </c>
      <c r="AN13" s="45">
        <f t="shared" ref="AN13:AN34" si="21">(((R13/100)*C13)/$C$36)</f>
        <v>0</v>
      </c>
      <c r="AO13" s="44">
        <f t="shared" ref="AO13:AO34" si="22">(((S13/100)*C13)/$C$36)</f>
        <v>0</v>
      </c>
      <c r="AP13" s="45">
        <f t="shared" ref="AP13:AP34" si="23">(((T13/100)*C13)/$C$36)</f>
        <v>0</v>
      </c>
      <c r="AQ13" s="44">
        <f t="shared" ref="AQ13:AQ34" si="24">(((U13/100)*C13)/$C$36)</f>
        <v>0</v>
      </c>
      <c r="AR13" s="45">
        <f t="shared" ref="AR13:AR34" si="25">(((V13/100)*C13)/$C$36)</f>
        <v>0</v>
      </c>
      <c r="AS13" s="44">
        <f t="shared" ref="AS13:AS34" si="26">(((W13/100)*C13)/$C$36)</f>
        <v>0</v>
      </c>
      <c r="AT13" s="45">
        <f t="shared" ref="AT13:AT34" si="27">(((X13/100)*C13)/$C$36)</f>
        <v>0</v>
      </c>
    </row>
    <row r="14" spans="1:46" x14ac:dyDescent="0.25">
      <c r="A14" s="40">
        <v>3</v>
      </c>
      <c r="B14" s="72" t="s">
        <v>48</v>
      </c>
      <c r="C14" s="69">
        <f>'[1]Página 1'!$J$35</f>
        <v>10086.39</v>
      </c>
      <c r="D14" s="71">
        <f t="shared" si="1"/>
        <v>2.6377549979680184E-2</v>
      </c>
      <c r="E14" s="75">
        <v>0</v>
      </c>
      <c r="F14" s="76">
        <f t="shared" si="0"/>
        <v>0</v>
      </c>
      <c r="G14" s="75"/>
      <c r="H14" s="76">
        <f t="shared" si="2"/>
        <v>0</v>
      </c>
      <c r="I14" s="75">
        <v>50</v>
      </c>
      <c r="J14" s="76">
        <f t="shared" si="3"/>
        <v>50</v>
      </c>
      <c r="K14" s="75">
        <v>50</v>
      </c>
      <c r="L14" s="76">
        <f t="shared" si="4"/>
        <v>100</v>
      </c>
      <c r="M14" s="75"/>
      <c r="N14" s="76"/>
      <c r="O14" s="75"/>
      <c r="P14" s="76"/>
      <c r="Q14" s="75"/>
      <c r="R14" s="76"/>
      <c r="S14" s="75"/>
      <c r="T14" s="76"/>
      <c r="U14" s="42"/>
      <c r="V14" s="43"/>
      <c r="W14" s="42"/>
      <c r="X14" s="43"/>
      <c r="Y14" s="37"/>
      <c r="Z14" s="37"/>
      <c r="AA14" s="44">
        <f t="shared" si="8"/>
        <v>0</v>
      </c>
      <c r="AB14" s="45">
        <f t="shared" si="9"/>
        <v>0</v>
      </c>
      <c r="AC14" s="44">
        <f t="shared" si="10"/>
        <v>0</v>
      </c>
      <c r="AD14" s="45">
        <f t="shared" si="11"/>
        <v>0</v>
      </c>
      <c r="AE14" s="44">
        <f t="shared" si="12"/>
        <v>1.3188774989840092E-2</v>
      </c>
      <c r="AF14" s="45">
        <f t="shared" si="13"/>
        <v>1.3188774989840092E-2</v>
      </c>
      <c r="AG14" s="44">
        <f t="shared" si="14"/>
        <v>1.3188774989840092E-2</v>
      </c>
      <c r="AH14" s="45">
        <f t="shared" si="15"/>
        <v>2.6377549979680184E-2</v>
      </c>
      <c r="AI14" s="44">
        <f t="shared" si="16"/>
        <v>0</v>
      </c>
      <c r="AJ14" s="45">
        <f t="shared" si="17"/>
        <v>0</v>
      </c>
      <c r="AK14" s="44">
        <f t="shared" si="18"/>
        <v>0</v>
      </c>
      <c r="AL14" s="45">
        <f t="shared" si="19"/>
        <v>0</v>
      </c>
      <c r="AM14" s="44">
        <f t="shared" si="20"/>
        <v>0</v>
      </c>
      <c r="AN14" s="45">
        <f t="shared" si="21"/>
        <v>0</v>
      </c>
      <c r="AO14" s="44">
        <f t="shared" si="22"/>
        <v>0</v>
      </c>
      <c r="AP14" s="45">
        <f t="shared" si="23"/>
        <v>0</v>
      </c>
      <c r="AQ14" s="44">
        <f t="shared" si="24"/>
        <v>0</v>
      </c>
      <c r="AR14" s="45">
        <f t="shared" si="25"/>
        <v>0</v>
      </c>
      <c r="AS14" s="44">
        <f t="shared" si="26"/>
        <v>0</v>
      </c>
      <c r="AT14" s="45">
        <f t="shared" si="27"/>
        <v>0</v>
      </c>
    </row>
    <row r="15" spans="1:46" x14ac:dyDescent="0.25">
      <c r="A15" s="40">
        <v>4</v>
      </c>
      <c r="B15" s="72" t="s">
        <v>45</v>
      </c>
      <c r="C15" s="69">
        <f>'[1]Página 1'!$J$42</f>
        <v>22413.08</v>
      </c>
      <c r="D15" s="71">
        <f t="shared" si="1"/>
        <v>5.8613848750501456E-2</v>
      </c>
      <c r="E15" s="46">
        <v>25</v>
      </c>
      <c r="F15" s="76">
        <f t="shared" ref="F15" si="28">E15</f>
        <v>25</v>
      </c>
      <c r="G15" s="46">
        <v>25</v>
      </c>
      <c r="H15" s="76">
        <f t="shared" ref="H15" si="29">IF((F15=100),0,G15+F15)</f>
        <v>50</v>
      </c>
      <c r="I15" s="75">
        <v>25</v>
      </c>
      <c r="J15" s="76">
        <f t="shared" ref="J15" si="30">IF((H15=100),0,I15+H15)</f>
        <v>75</v>
      </c>
      <c r="K15" s="75">
        <v>25</v>
      </c>
      <c r="L15" s="76">
        <f t="shared" ref="L15" si="31">IF((J15=100),0,K15+J15)</f>
        <v>100</v>
      </c>
      <c r="M15" s="75"/>
      <c r="N15" s="76"/>
      <c r="O15" s="75"/>
      <c r="P15" s="76"/>
      <c r="Q15" s="75"/>
      <c r="R15" s="76"/>
      <c r="S15" s="75"/>
      <c r="T15" s="76"/>
      <c r="U15" s="42"/>
      <c r="V15" s="43"/>
      <c r="W15" s="42"/>
      <c r="X15" s="43"/>
      <c r="Y15" s="37"/>
      <c r="Z15" s="37"/>
      <c r="AA15" s="44">
        <f t="shared" si="8"/>
        <v>1.4653462187625364E-2</v>
      </c>
      <c r="AB15" s="45">
        <f t="shared" si="9"/>
        <v>1.4653462187625364E-2</v>
      </c>
      <c r="AC15" s="44">
        <f t="shared" si="10"/>
        <v>1.4653462187625364E-2</v>
      </c>
      <c r="AD15" s="45">
        <f t="shared" si="11"/>
        <v>2.9306924375250728E-2</v>
      </c>
      <c r="AE15" s="44">
        <f t="shared" si="12"/>
        <v>1.4653462187625364E-2</v>
      </c>
      <c r="AF15" s="45">
        <f t="shared" si="13"/>
        <v>4.3960386562876097E-2</v>
      </c>
      <c r="AG15" s="44">
        <f t="shared" si="14"/>
        <v>1.4653462187625364E-2</v>
      </c>
      <c r="AH15" s="45">
        <f t="shared" si="15"/>
        <v>5.8613848750501456E-2</v>
      </c>
      <c r="AI15" s="44">
        <f t="shared" si="16"/>
        <v>0</v>
      </c>
      <c r="AJ15" s="45">
        <f t="shared" si="17"/>
        <v>0</v>
      </c>
      <c r="AK15" s="44">
        <f t="shared" si="18"/>
        <v>0</v>
      </c>
      <c r="AL15" s="45">
        <f t="shared" si="19"/>
        <v>0</v>
      </c>
      <c r="AM15" s="44">
        <f t="shared" si="20"/>
        <v>0</v>
      </c>
      <c r="AN15" s="45">
        <f t="shared" si="21"/>
        <v>0</v>
      </c>
      <c r="AO15" s="44">
        <f t="shared" si="22"/>
        <v>0</v>
      </c>
      <c r="AP15" s="45">
        <f t="shared" si="23"/>
        <v>0</v>
      </c>
      <c r="AQ15" s="44">
        <f t="shared" si="24"/>
        <v>0</v>
      </c>
      <c r="AR15" s="45">
        <f t="shared" si="25"/>
        <v>0</v>
      </c>
      <c r="AS15" s="44">
        <f t="shared" si="26"/>
        <v>0</v>
      </c>
      <c r="AT15" s="45">
        <f t="shared" si="27"/>
        <v>0</v>
      </c>
    </row>
    <row r="16" spans="1:46" x14ac:dyDescent="0.25">
      <c r="A16" s="40">
        <v>5</v>
      </c>
      <c r="B16" s="72" t="s">
        <v>36</v>
      </c>
      <c r="C16" s="69">
        <f>'[1]Página 1'!$J$46</f>
        <v>1666.83</v>
      </c>
      <c r="D16" s="71">
        <f t="shared" si="1"/>
        <v>4.3590314902190296E-3</v>
      </c>
      <c r="E16" s="46"/>
      <c r="F16" s="76">
        <f t="shared" si="0"/>
        <v>0</v>
      </c>
      <c r="G16" s="46">
        <v>100</v>
      </c>
      <c r="H16" s="76">
        <f t="shared" si="2"/>
        <v>100</v>
      </c>
      <c r="I16" s="75"/>
      <c r="J16" s="76">
        <f t="shared" si="3"/>
        <v>0</v>
      </c>
      <c r="K16" s="75"/>
      <c r="L16" s="76">
        <f t="shared" si="4"/>
        <v>0</v>
      </c>
      <c r="M16" s="75"/>
      <c r="N16" s="76">
        <f t="shared" si="5"/>
        <v>0</v>
      </c>
      <c r="O16" s="75">
        <v>0</v>
      </c>
      <c r="P16" s="76">
        <f t="shared" si="6"/>
        <v>0</v>
      </c>
      <c r="Q16" s="75">
        <v>0</v>
      </c>
      <c r="R16" s="76">
        <f t="shared" si="6"/>
        <v>0</v>
      </c>
      <c r="S16" s="75">
        <v>0</v>
      </c>
      <c r="T16" s="76">
        <f t="shared" si="7"/>
        <v>0</v>
      </c>
      <c r="U16" s="42"/>
      <c r="V16" s="43"/>
      <c r="W16" s="42"/>
      <c r="X16" s="43"/>
      <c r="Y16" s="37"/>
      <c r="Z16" s="37"/>
      <c r="AA16" s="44">
        <f t="shared" si="8"/>
        <v>0</v>
      </c>
      <c r="AB16" s="45">
        <f t="shared" si="9"/>
        <v>0</v>
      </c>
      <c r="AC16" s="44">
        <f t="shared" si="10"/>
        <v>4.3590314902190296E-3</v>
      </c>
      <c r="AD16" s="45">
        <f t="shared" si="11"/>
        <v>4.3590314902190296E-3</v>
      </c>
      <c r="AE16" s="44">
        <f t="shared" si="12"/>
        <v>0</v>
      </c>
      <c r="AF16" s="45">
        <f t="shared" si="13"/>
        <v>0</v>
      </c>
      <c r="AG16" s="44">
        <f t="shared" si="14"/>
        <v>0</v>
      </c>
      <c r="AH16" s="45">
        <f t="shared" si="15"/>
        <v>0</v>
      </c>
      <c r="AI16" s="44">
        <f t="shared" si="16"/>
        <v>0</v>
      </c>
      <c r="AJ16" s="45">
        <f t="shared" si="17"/>
        <v>0</v>
      </c>
      <c r="AK16" s="44">
        <f t="shared" si="18"/>
        <v>0</v>
      </c>
      <c r="AL16" s="45">
        <f t="shared" si="19"/>
        <v>0</v>
      </c>
      <c r="AM16" s="44">
        <f t="shared" si="20"/>
        <v>0</v>
      </c>
      <c r="AN16" s="45">
        <f t="shared" si="21"/>
        <v>0</v>
      </c>
      <c r="AO16" s="44">
        <f t="shared" si="22"/>
        <v>0</v>
      </c>
      <c r="AP16" s="45">
        <f t="shared" si="23"/>
        <v>0</v>
      </c>
      <c r="AQ16" s="44">
        <f t="shared" si="24"/>
        <v>0</v>
      </c>
      <c r="AR16" s="45">
        <f t="shared" si="25"/>
        <v>0</v>
      </c>
      <c r="AS16" s="44">
        <f t="shared" si="26"/>
        <v>0</v>
      </c>
      <c r="AT16" s="45">
        <f t="shared" si="27"/>
        <v>0</v>
      </c>
    </row>
    <row r="17" spans="1:46" x14ac:dyDescent="0.25">
      <c r="A17" s="40">
        <v>6</v>
      </c>
      <c r="B17" s="72" t="s">
        <v>49</v>
      </c>
      <c r="C17" s="69">
        <f>'[1]Página 1'!$J$60</f>
        <v>18573.71</v>
      </c>
      <c r="D17" s="71">
        <f t="shared" si="1"/>
        <v>4.8573271887472687E-2</v>
      </c>
      <c r="E17" s="46"/>
      <c r="F17" s="76">
        <f t="shared" si="0"/>
        <v>0</v>
      </c>
      <c r="G17" s="46"/>
      <c r="H17" s="76">
        <f t="shared" si="2"/>
        <v>0</v>
      </c>
      <c r="I17" s="75">
        <v>50</v>
      </c>
      <c r="J17" s="76">
        <f t="shared" si="3"/>
        <v>50</v>
      </c>
      <c r="K17" s="75">
        <v>50</v>
      </c>
      <c r="L17" s="76">
        <f t="shared" si="4"/>
        <v>100</v>
      </c>
      <c r="M17" s="75"/>
      <c r="N17" s="76"/>
      <c r="O17" s="75"/>
      <c r="P17" s="76"/>
      <c r="Q17" s="75"/>
      <c r="R17" s="76"/>
      <c r="S17" s="75"/>
      <c r="T17" s="76"/>
      <c r="U17" s="42"/>
      <c r="V17" s="43"/>
      <c r="W17" s="42"/>
      <c r="X17" s="43"/>
      <c r="Y17" s="37"/>
      <c r="Z17" s="37"/>
      <c r="AA17" s="44">
        <f t="shared" ref="AA17:AA28" si="32">(((E17/100)*C17)/$C$36)</f>
        <v>0</v>
      </c>
      <c r="AB17" s="45">
        <f t="shared" ref="AB17:AB28" si="33">(((F17/100)*C17)/$C$36)</f>
        <v>0</v>
      </c>
      <c r="AC17" s="44">
        <f t="shared" ref="AC17:AC28" si="34">(((G17/100)*C17)/$C$36)</f>
        <v>0</v>
      </c>
      <c r="AD17" s="45">
        <f t="shared" ref="AD17:AD28" si="35">(((H17/100)*C17)/$C$36)</f>
        <v>0</v>
      </c>
      <c r="AE17" s="44">
        <f t="shared" ref="AE17:AE28" si="36">(((I17/100)*C17)/$C$36)</f>
        <v>2.4286635943736343E-2</v>
      </c>
      <c r="AF17" s="45">
        <f t="shared" ref="AF17:AF28" si="37">(((J17/100)*C17)/$C$36)</f>
        <v>2.4286635943736343E-2</v>
      </c>
      <c r="AG17" s="44">
        <f t="shared" ref="AG17:AG28" si="38">(((K17/100)*C17)/$C$36)</f>
        <v>2.4286635943736343E-2</v>
      </c>
      <c r="AH17" s="45">
        <f t="shared" ref="AH17:AH28" si="39">(((L17/100)*C17)/$C$36)</f>
        <v>4.8573271887472687E-2</v>
      </c>
      <c r="AI17" s="44">
        <f t="shared" ref="AI17:AI28" si="40">(((M17/100)*C17)/$C$36)</f>
        <v>0</v>
      </c>
      <c r="AJ17" s="45">
        <f t="shared" ref="AJ17:AJ28" si="41">(((N17/100)*C17)/$C$36)</f>
        <v>0</v>
      </c>
      <c r="AK17" s="44">
        <f t="shared" si="18"/>
        <v>0</v>
      </c>
      <c r="AL17" s="45">
        <f t="shared" si="19"/>
        <v>0</v>
      </c>
      <c r="AM17" s="44">
        <f t="shared" si="20"/>
        <v>0</v>
      </c>
      <c r="AN17" s="45">
        <f t="shared" si="21"/>
        <v>0</v>
      </c>
      <c r="AO17" s="44">
        <f t="shared" si="22"/>
        <v>0</v>
      </c>
      <c r="AP17" s="45">
        <f t="shared" si="23"/>
        <v>0</v>
      </c>
      <c r="AQ17" s="44">
        <f t="shared" si="24"/>
        <v>0</v>
      </c>
      <c r="AR17" s="45">
        <f t="shared" si="25"/>
        <v>0</v>
      </c>
      <c r="AS17" s="44">
        <f t="shared" si="26"/>
        <v>0</v>
      </c>
      <c r="AT17" s="45">
        <f t="shared" si="27"/>
        <v>0</v>
      </c>
    </row>
    <row r="18" spans="1:46" x14ac:dyDescent="0.25">
      <c r="A18" s="40">
        <v>7</v>
      </c>
      <c r="B18" s="72" t="s">
        <v>50</v>
      </c>
      <c r="C18" s="69">
        <f>'[1]Página 1'!$J$73</f>
        <v>12130.82</v>
      </c>
      <c r="D18" s="71">
        <f t="shared" si="1"/>
        <v>3.1724066870753957E-2</v>
      </c>
      <c r="E18" s="46"/>
      <c r="F18" s="76">
        <f t="shared" si="0"/>
        <v>0</v>
      </c>
      <c r="G18" s="46"/>
      <c r="H18" s="76">
        <f t="shared" si="2"/>
        <v>0</v>
      </c>
      <c r="I18" s="75">
        <v>50</v>
      </c>
      <c r="J18" s="76">
        <f t="shared" si="3"/>
        <v>50</v>
      </c>
      <c r="K18" s="75">
        <v>50</v>
      </c>
      <c r="L18" s="76">
        <f t="shared" si="4"/>
        <v>100</v>
      </c>
      <c r="M18" s="75"/>
      <c r="N18" s="76"/>
      <c r="O18" s="75"/>
      <c r="P18" s="76"/>
      <c r="Q18" s="75"/>
      <c r="R18" s="76"/>
      <c r="S18" s="75"/>
      <c r="T18" s="76"/>
      <c r="U18" s="42"/>
      <c r="V18" s="43"/>
      <c r="W18" s="42"/>
      <c r="X18" s="43"/>
      <c r="Y18" s="37"/>
      <c r="Z18" s="37"/>
      <c r="AA18" s="44">
        <f t="shared" si="32"/>
        <v>0</v>
      </c>
      <c r="AB18" s="45">
        <f t="shared" si="33"/>
        <v>0</v>
      </c>
      <c r="AC18" s="44">
        <f t="shared" si="34"/>
        <v>0</v>
      </c>
      <c r="AD18" s="45">
        <f t="shared" si="35"/>
        <v>0</v>
      </c>
      <c r="AE18" s="44">
        <f t="shared" si="36"/>
        <v>1.5862033435376979E-2</v>
      </c>
      <c r="AF18" s="45">
        <f t="shared" si="37"/>
        <v>1.5862033435376979E-2</v>
      </c>
      <c r="AG18" s="44">
        <f t="shared" si="38"/>
        <v>1.5862033435376979E-2</v>
      </c>
      <c r="AH18" s="45">
        <f t="shared" si="39"/>
        <v>3.1724066870753957E-2</v>
      </c>
      <c r="AI18" s="44">
        <f t="shared" si="40"/>
        <v>0</v>
      </c>
      <c r="AJ18" s="45">
        <f t="shared" si="41"/>
        <v>0</v>
      </c>
      <c r="AK18" s="44">
        <f t="shared" si="18"/>
        <v>0</v>
      </c>
      <c r="AL18" s="45">
        <f t="shared" si="19"/>
        <v>0</v>
      </c>
      <c r="AM18" s="44">
        <f t="shared" si="20"/>
        <v>0</v>
      </c>
      <c r="AN18" s="45">
        <f t="shared" si="21"/>
        <v>0</v>
      </c>
      <c r="AO18" s="44">
        <f t="shared" si="22"/>
        <v>0</v>
      </c>
      <c r="AP18" s="45">
        <f t="shared" si="23"/>
        <v>0</v>
      </c>
      <c r="AQ18" s="44">
        <f t="shared" si="24"/>
        <v>0</v>
      </c>
      <c r="AR18" s="45">
        <f t="shared" si="25"/>
        <v>0</v>
      </c>
      <c r="AS18" s="44">
        <f t="shared" si="26"/>
        <v>0</v>
      </c>
      <c r="AT18" s="45">
        <f t="shared" si="27"/>
        <v>0</v>
      </c>
    </row>
    <row r="19" spans="1:46" x14ac:dyDescent="0.25">
      <c r="A19" s="40">
        <v>8</v>
      </c>
      <c r="B19" s="72" t="s">
        <v>51</v>
      </c>
      <c r="C19" s="69">
        <f>'[1]Página 1'!$J$76</f>
        <v>2725.81</v>
      </c>
      <c r="D19" s="71">
        <f t="shared" si="1"/>
        <v>7.1284363890462337E-3</v>
      </c>
      <c r="E19" s="46"/>
      <c r="F19" s="76">
        <f t="shared" si="0"/>
        <v>0</v>
      </c>
      <c r="G19" s="46"/>
      <c r="H19" s="76">
        <f t="shared" si="2"/>
        <v>0</v>
      </c>
      <c r="I19" s="75"/>
      <c r="J19" s="76">
        <f t="shared" si="3"/>
        <v>0</v>
      </c>
      <c r="K19" s="75">
        <v>100</v>
      </c>
      <c r="L19" s="76">
        <f t="shared" si="4"/>
        <v>100</v>
      </c>
      <c r="M19" s="75"/>
      <c r="N19" s="76"/>
      <c r="O19" s="75"/>
      <c r="P19" s="76"/>
      <c r="Q19" s="75"/>
      <c r="R19" s="76"/>
      <c r="S19" s="75"/>
      <c r="T19" s="76"/>
      <c r="U19" s="42"/>
      <c r="V19" s="43"/>
      <c r="W19" s="42"/>
      <c r="X19" s="43"/>
      <c r="Y19" s="37"/>
      <c r="Z19" s="37"/>
      <c r="AA19" s="44">
        <f t="shared" si="32"/>
        <v>0</v>
      </c>
      <c r="AB19" s="45">
        <f t="shared" si="33"/>
        <v>0</v>
      </c>
      <c r="AC19" s="44">
        <f>(((G19/100)*C19)/$C$36)</f>
        <v>0</v>
      </c>
      <c r="AD19" s="45">
        <f>(((H19/100)*C19)/$C$36)</f>
        <v>0</v>
      </c>
      <c r="AE19" s="44">
        <f>(((I19/100)*C19)/$C$36)</f>
        <v>0</v>
      </c>
      <c r="AF19" s="45">
        <f>(((J19/100)*C19)/$C$36)</f>
        <v>0</v>
      </c>
      <c r="AG19" s="44">
        <f>(((K19/100)*C19)/$C$36)</f>
        <v>7.1284363890462337E-3</v>
      </c>
      <c r="AH19" s="45">
        <f>(((L19/100)*C19)/$C$36)</f>
        <v>7.1284363890462337E-3</v>
      </c>
      <c r="AI19" s="44">
        <f>(((M19/100)*C19)/$C$36)</f>
        <v>0</v>
      </c>
      <c r="AJ19" s="45">
        <f>(((N19/100)*C19)/$C$36)</f>
        <v>0</v>
      </c>
      <c r="AK19" s="44">
        <f t="shared" si="18"/>
        <v>0</v>
      </c>
      <c r="AL19" s="45">
        <f t="shared" si="19"/>
        <v>0</v>
      </c>
      <c r="AM19" s="44">
        <f t="shared" si="20"/>
        <v>0</v>
      </c>
      <c r="AN19" s="45">
        <f t="shared" si="21"/>
        <v>0</v>
      </c>
      <c r="AO19" s="44">
        <f t="shared" si="22"/>
        <v>0</v>
      </c>
      <c r="AP19" s="45">
        <f t="shared" si="23"/>
        <v>0</v>
      </c>
      <c r="AQ19" s="44">
        <f t="shared" si="24"/>
        <v>0</v>
      </c>
      <c r="AR19" s="45">
        <f t="shared" si="25"/>
        <v>0</v>
      </c>
      <c r="AS19" s="44">
        <f t="shared" si="26"/>
        <v>0</v>
      </c>
      <c r="AT19" s="45">
        <f t="shared" si="27"/>
        <v>0</v>
      </c>
    </row>
    <row r="20" spans="1:46" x14ac:dyDescent="0.25">
      <c r="A20" s="40">
        <v>9</v>
      </c>
      <c r="B20" s="72" t="s">
        <v>52</v>
      </c>
      <c r="C20" s="69">
        <f>'[1]Página 1'!$J$81</f>
        <v>23436.15</v>
      </c>
      <c r="D20" s="71">
        <f t="shared" si="1"/>
        <v>6.1289343160068351E-2</v>
      </c>
      <c r="E20" s="46"/>
      <c r="F20" s="76">
        <f t="shared" si="0"/>
        <v>0</v>
      </c>
      <c r="G20" s="46"/>
      <c r="H20" s="76">
        <f t="shared" si="2"/>
        <v>0</v>
      </c>
      <c r="I20" s="75">
        <v>50</v>
      </c>
      <c r="J20" s="76">
        <f t="shared" si="3"/>
        <v>50</v>
      </c>
      <c r="K20" s="75">
        <v>50</v>
      </c>
      <c r="L20" s="76">
        <f t="shared" si="4"/>
        <v>100</v>
      </c>
      <c r="M20" s="75"/>
      <c r="N20" s="76"/>
      <c r="O20" s="75"/>
      <c r="P20" s="76"/>
      <c r="Q20" s="75"/>
      <c r="R20" s="76"/>
      <c r="S20" s="75"/>
      <c r="T20" s="76"/>
      <c r="U20" s="42"/>
      <c r="V20" s="43"/>
      <c r="W20" s="42"/>
      <c r="X20" s="43"/>
      <c r="Y20" s="37"/>
      <c r="Z20" s="37"/>
      <c r="AA20" s="44">
        <f t="shared" si="32"/>
        <v>0</v>
      </c>
      <c r="AB20" s="45">
        <f t="shared" si="33"/>
        <v>0</v>
      </c>
      <c r="AC20" s="44">
        <f t="shared" si="34"/>
        <v>0</v>
      </c>
      <c r="AD20" s="45">
        <f t="shared" si="35"/>
        <v>0</v>
      </c>
      <c r="AE20" s="44">
        <f t="shared" si="36"/>
        <v>3.0644671580034175E-2</v>
      </c>
      <c r="AF20" s="45">
        <f t="shared" si="37"/>
        <v>3.0644671580034175E-2</v>
      </c>
      <c r="AG20" s="44">
        <f t="shared" si="38"/>
        <v>3.0644671580034175E-2</v>
      </c>
      <c r="AH20" s="45">
        <f t="shared" si="39"/>
        <v>6.1289343160068351E-2</v>
      </c>
      <c r="AI20" s="44">
        <f t="shared" si="40"/>
        <v>0</v>
      </c>
      <c r="AJ20" s="45">
        <f t="shared" si="41"/>
        <v>0</v>
      </c>
      <c r="AK20" s="44">
        <f t="shared" si="18"/>
        <v>0</v>
      </c>
      <c r="AL20" s="45">
        <f t="shared" si="19"/>
        <v>0</v>
      </c>
      <c r="AM20" s="44">
        <f t="shared" si="20"/>
        <v>0</v>
      </c>
      <c r="AN20" s="45">
        <f t="shared" si="21"/>
        <v>0</v>
      </c>
      <c r="AO20" s="44">
        <f t="shared" si="22"/>
        <v>0</v>
      </c>
      <c r="AP20" s="45">
        <f t="shared" si="23"/>
        <v>0</v>
      </c>
      <c r="AQ20" s="44">
        <f t="shared" si="24"/>
        <v>0</v>
      </c>
      <c r="AR20" s="45">
        <f t="shared" si="25"/>
        <v>0</v>
      </c>
      <c r="AS20" s="44">
        <f t="shared" si="26"/>
        <v>0</v>
      </c>
      <c r="AT20" s="45">
        <f t="shared" si="27"/>
        <v>0</v>
      </c>
    </row>
    <row r="21" spans="1:46" x14ac:dyDescent="0.25">
      <c r="A21" s="40">
        <v>10</v>
      </c>
      <c r="B21" s="72" t="s">
        <v>53</v>
      </c>
      <c r="C21" s="69">
        <f>'[1]Página 1'!$J$92</f>
        <v>43585.62</v>
      </c>
      <c r="D21" s="71">
        <f t="shared" si="1"/>
        <v>0.11398348367903167</v>
      </c>
      <c r="E21" s="46"/>
      <c r="F21" s="76">
        <f t="shared" si="0"/>
        <v>0</v>
      </c>
      <c r="G21" s="46"/>
      <c r="H21" s="76">
        <f t="shared" si="2"/>
        <v>0</v>
      </c>
      <c r="I21" s="75">
        <v>50</v>
      </c>
      <c r="J21" s="76">
        <f t="shared" si="3"/>
        <v>50</v>
      </c>
      <c r="K21" s="75">
        <v>50</v>
      </c>
      <c r="L21" s="76">
        <f t="shared" si="4"/>
        <v>100</v>
      </c>
      <c r="M21" s="75"/>
      <c r="N21" s="76"/>
      <c r="O21" s="75"/>
      <c r="P21" s="76"/>
      <c r="Q21" s="75"/>
      <c r="R21" s="76"/>
      <c r="S21" s="75"/>
      <c r="T21" s="76"/>
      <c r="U21" s="42"/>
      <c r="V21" s="43"/>
      <c r="W21" s="42"/>
      <c r="X21" s="43"/>
      <c r="Y21" s="37"/>
      <c r="Z21" s="37"/>
      <c r="AA21" s="44">
        <f t="shared" si="32"/>
        <v>0</v>
      </c>
      <c r="AB21" s="45">
        <f t="shared" si="33"/>
        <v>0</v>
      </c>
      <c r="AC21" s="44">
        <f t="shared" si="34"/>
        <v>0</v>
      </c>
      <c r="AD21" s="45">
        <f t="shared" si="35"/>
        <v>0</v>
      </c>
      <c r="AE21" s="44">
        <f t="shared" si="36"/>
        <v>5.6991741839515837E-2</v>
      </c>
      <c r="AF21" s="45">
        <f t="shared" si="37"/>
        <v>5.6991741839515837E-2</v>
      </c>
      <c r="AG21" s="44">
        <f t="shared" si="38"/>
        <v>5.6991741839515837E-2</v>
      </c>
      <c r="AH21" s="45">
        <f t="shared" si="39"/>
        <v>0.11398348367903167</v>
      </c>
      <c r="AI21" s="44">
        <f t="shared" si="40"/>
        <v>0</v>
      </c>
      <c r="AJ21" s="45">
        <f t="shared" si="41"/>
        <v>0</v>
      </c>
      <c r="AK21" s="44">
        <f t="shared" si="18"/>
        <v>0</v>
      </c>
      <c r="AL21" s="45">
        <f t="shared" si="19"/>
        <v>0</v>
      </c>
      <c r="AM21" s="44">
        <f t="shared" si="20"/>
        <v>0</v>
      </c>
      <c r="AN21" s="45">
        <f t="shared" si="21"/>
        <v>0</v>
      </c>
      <c r="AO21" s="44">
        <f t="shared" si="22"/>
        <v>0</v>
      </c>
      <c r="AP21" s="45">
        <f t="shared" si="23"/>
        <v>0</v>
      </c>
      <c r="AQ21" s="44">
        <f t="shared" si="24"/>
        <v>0</v>
      </c>
      <c r="AR21" s="45">
        <f t="shared" si="25"/>
        <v>0</v>
      </c>
      <c r="AS21" s="44">
        <f t="shared" si="26"/>
        <v>0</v>
      </c>
      <c r="AT21" s="45">
        <f t="shared" si="27"/>
        <v>0</v>
      </c>
    </row>
    <row r="22" spans="1:46" x14ac:dyDescent="0.25">
      <c r="A22" s="40">
        <v>11</v>
      </c>
      <c r="B22" s="72" t="s">
        <v>37</v>
      </c>
      <c r="C22" s="69">
        <f>'[1]Página 1'!$J$157</f>
        <v>28546.11</v>
      </c>
      <c r="D22" s="71">
        <f t="shared" si="1"/>
        <v>7.465271948144464E-2</v>
      </c>
      <c r="E22" s="46"/>
      <c r="F22" s="76">
        <f t="shared" si="0"/>
        <v>0</v>
      </c>
      <c r="G22" s="46"/>
      <c r="H22" s="76">
        <f t="shared" si="2"/>
        <v>0</v>
      </c>
      <c r="I22" s="75">
        <v>50</v>
      </c>
      <c r="J22" s="76">
        <f t="shared" si="3"/>
        <v>50</v>
      </c>
      <c r="K22" s="75">
        <v>50</v>
      </c>
      <c r="L22" s="76">
        <f t="shared" si="4"/>
        <v>100</v>
      </c>
      <c r="M22" s="75"/>
      <c r="N22" s="76"/>
      <c r="O22" s="75"/>
      <c r="P22" s="76"/>
      <c r="Q22" s="75"/>
      <c r="R22" s="76"/>
      <c r="S22" s="75"/>
      <c r="T22" s="76"/>
      <c r="U22" s="42"/>
      <c r="V22" s="43"/>
      <c r="W22" s="42"/>
      <c r="X22" s="43"/>
      <c r="Y22" s="37"/>
      <c r="Z22" s="37"/>
      <c r="AA22" s="44">
        <f t="shared" si="32"/>
        <v>0</v>
      </c>
      <c r="AB22" s="45">
        <f t="shared" si="33"/>
        <v>0</v>
      </c>
      <c r="AC22" s="44">
        <f t="shared" si="34"/>
        <v>0</v>
      </c>
      <c r="AD22" s="45">
        <f t="shared" si="35"/>
        <v>0</v>
      </c>
      <c r="AE22" s="44">
        <f t="shared" si="36"/>
        <v>3.732635974072232E-2</v>
      </c>
      <c r="AF22" s="45">
        <f t="shared" si="37"/>
        <v>3.732635974072232E-2</v>
      </c>
      <c r="AG22" s="44">
        <f t="shared" si="38"/>
        <v>3.732635974072232E-2</v>
      </c>
      <c r="AH22" s="45">
        <f t="shared" si="39"/>
        <v>7.465271948144464E-2</v>
      </c>
      <c r="AI22" s="44">
        <f t="shared" si="40"/>
        <v>0</v>
      </c>
      <c r="AJ22" s="45">
        <f t="shared" si="41"/>
        <v>0</v>
      </c>
      <c r="AK22" s="44">
        <f t="shared" si="18"/>
        <v>0</v>
      </c>
      <c r="AL22" s="45">
        <f t="shared" si="19"/>
        <v>0</v>
      </c>
      <c r="AM22" s="44">
        <f t="shared" si="20"/>
        <v>0</v>
      </c>
      <c r="AN22" s="45">
        <f t="shared" si="21"/>
        <v>0</v>
      </c>
      <c r="AO22" s="44">
        <f t="shared" si="22"/>
        <v>0</v>
      </c>
      <c r="AP22" s="45">
        <f t="shared" si="23"/>
        <v>0</v>
      </c>
      <c r="AQ22" s="44">
        <f t="shared" si="24"/>
        <v>0</v>
      </c>
      <c r="AR22" s="45">
        <f t="shared" si="25"/>
        <v>0</v>
      </c>
      <c r="AS22" s="44">
        <f t="shared" si="26"/>
        <v>0</v>
      </c>
      <c r="AT22" s="45">
        <f t="shared" si="27"/>
        <v>0</v>
      </c>
    </row>
    <row r="23" spans="1:46" x14ac:dyDescent="0.25">
      <c r="A23" s="40">
        <v>12</v>
      </c>
      <c r="B23" s="72" t="s">
        <v>54</v>
      </c>
      <c r="C23" s="69">
        <f>'[1]Página 1'!$J$174</f>
        <v>19848.52</v>
      </c>
      <c r="D23" s="71">
        <f t="shared" si="1"/>
        <v>5.1907107332026796E-2</v>
      </c>
      <c r="E23" s="46">
        <v>25</v>
      </c>
      <c r="F23" s="76">
        <f t="shared" si="0"/>
        <v>25</v>
      </c>
      <c r="G23" s="46">
        <v>25</v>
      </c>
      <c r="H23" s="76">
        <f t="shared" si="2"/>
        <v>50</v>
      </c>
      <c r="I23" s="75">
        <v>25</v>
      </c>
      <c r="J23" s="76">
        <f t="shared" si="3"/>
        <v>75</v>
      </c>
      <c r="K23" s="75">
        <v>25</v>
      </c>
      <c r="L23" s="76">
        <f t="shared" si="4"/>
        <v>100</v>
      </c>
      <c r="M23" s="75"/>
      <c r="N23" s="76"/>
      <c r="O23" s="75"/>
      <c r="P23" s="76"/>
      <c r="Q23" s="75"/>
      <c r="R23" s="76"/>
      <c r="S23" s="75"/>
      <c r="T23" s="76"/>
      <c r="U23" s="42"/>
      <c r="V23" s="43"/>
      <c r="W23" s="42"/>
      <c r="X23" s="43"/>
      <c r="Y23" s="37"/>
      <c r="Z23" s="37"/>
      <c r="AA23" s="44">
        <f t="shared" si="32"/>
        <v>1.2976776833006699E-2</v>
      </c>
      <c r="AB23" s="45">
        <f t="shared" si="33"/>
        <v>1.2976776833006699E-2</v>
      </c>
      <c r="AC23" s="44">
        <f t="shared" si="34"/>
        <v>1.2976776833006699E-2</v>
      </c>
      <c r="AD23" s="45">
        <f t="shared" si="35"/>
        <v>2.5953553666013398E-2</v>
      </c>
      <c r="AE23" s="44">
        <f t="shared" si="36"/>
        <v>1.2976776833006699E-2</v>
      </c>
      <c r="AF23" s="45">
        <f t="shared" si="37"/>
        <v>3.8930330499020095E-2</v>
      </c>
      <c r="AG23" s="44">
        <f t="shared" si="38"/>
        <v>1.2976776833006699E-2</v>
      </c>
      <c r="AH23" s="45">
        <f t="shared" si="39"/>
        <v>5.1907107332026796E-2</v>
      </c>
      <c r="AI23" s="44">
        <f t="shared" si="40"/>
        <v>0</v>
      </c>
      <c r="AJ23" s="45">
        <f t="shared" si="41"/>
        <v>0</v>
      </c>
      <c r="AK23" s="44">
        <f t="shared" si="18"/>
        <v>0</v>
      </c>
      <c r="AL23" s="45">
        <f t="shared" si="19"/>
        <v>0</v>
      </c>
      <c r="AM23" s="44">
        <f t="shared" si="20"/>
        <v>0</v>
      </c>
      <c r="AN23" s="45">
        <f t="shared" si="21"/>
        <v>0</v>
      </c>
      <c r="AO23" s="44">
        <f t="shared" si="22"/>
        <v>0</v>
      </c>
      <c r="AP23" s="45">
        <f t="shared" si="23"/>
        <v>0</v>
      </c>
      <c r="AQ23" s="44">
        <f t="shared" si="24"/>
        <v>0</v>
      </c>
      <c r="AR23" s="45">
        <f t="shared" si="25"/>
        <v>0</v>
      </c>
      <c r="AS23" s="44">
        <f t="shared" si="26"/>
        <v>0</v>
      </c>
      <c r="AT23" s="45">
        <f t="shared" si="27"/>
        <v>0</v>
      </c>
    </row>
    <row r="24" spans="1:46" x14ac:dyDescent="0.25">
      <c r="A24" s="40">
        <v>13</v>
      </c>
      <c r="B24" s="72" t="s">
        <v>38</v>
      </c>
      <c r="C24" s="69">
        <f>'[1]Página 1'!$J$182</f>
        <v>176456.17</v>
      </c>
      <c r="D24" s="71">
        <f t="shared" si="1"/>
        <v>0.46146157776944413</v>
      </c>
      <c r="E24" s="46">
        <v>25</v>
      </c>
      <c r="F24" s="76">
        <f t="shared" ref="F24:F26" si="42">E24</f>
        <v>25</v>
      </c>
      <c r="G24" s="46">
        <v>25</v>
      </c>
      <c r="H24" s="76">
        <f t="shared" ref="H24:H26" si="43">IF((F24=100),0,G24+F24)</f>
        <v>50</v>
      </c>
      <c r="I24" s="75">
        <v>25</v>
      </c>
      <c r="J24" s="76">
        <f t="shared" ref="J24:J26" si="44">IF((H24=100),0,I24+H24)</f>
        <v>75</v>
      </c>
      <c r="K24" s="75">
        <v>25</v>
      </c>
      <c r="L24" s="76">
        <f t="shared" ref="L24:L26" si="45">IF((J24=100),0,K24+J24)</f>
        <v>100</v>
      </c>
      <c r="M24" s="75"/>
      <c r="N24" s="76"/>
      <c r="O24" s="75"/>
      <c r="P24" s="76"/>
      <c r="Q24" s="75"/>
      <c r="R24" s="76"/>
      <c r="S24" s="75"/>
      <c r="T24" s="76"/>
      <c r="U24" s="42"/>
      <c r="V24" s="43"/>
      <c r="W24" s="42"/>
      <c r="X24" s="43"/>
      <c r="Y24" s="37"/>
      <c r="Z24" s="37"/>
      <c r="AA24" s="44">
        <f t="shared" si="32"/>
        <v>0.11536539444236103</v>
      </c>
      <c r="AB24" s="45">
        <f t="shared" si="33"/>
        <v>0.11536539444236103</v>
      </c>
      <c r="AC24" s="44">
        <f t="shared" si="34"/>
        <v>0.11536539444236103</v>
      </c>
      <c r="AD24" s="45">
        <f t="shared" si="35"/>
        <v>0.23073078888472207</v>
      </c>
      <c r="AE24" s="44">
        <f t="shared" si="36"/>
        <v>0.11536539444236103</v>
      </c>
      <c r="AF24" s="45">
        <f t="shared" si="37"/>
        <v>0.34609618332708308</v>
      </c>
      <c r="AG24" s="44">
        <f t="shared" si="38"/>
        <v>0.11536539444236103</v>
      </c>
      <c r="AH24" s="45">
        <f t="shared" si="39"/>
        <v>0.46146157776944413</v>
      </c>
      <c r="AI24" s="44">
        <f t="shared" si="40"/>
        <v>0</v>
      </c>
      <c r="AJ24" s="45">
        <f t="shared" si="41"/>
        <v>0</v>
      </c>
      <c r="AK24" s="44">
        <f t="shared" si="18"/>
        <v>0</v>
      </c>
      <c r="AL24" s="45">
        <f t="shared" si="19"/>
        <v>0</v>
      </c>
      <c r="AM24" s="44">
        <f t="shared" si="20"/>
        <v>0</v>
      </c>
      <c r="AN24" s="45">
        <f t="shared" si="21"/>
        <v>0</v>
      </c>
      <c r="AO24" s="44">
        <f t="shared" si="22"/>
        <v>0</v>
      </c>
      <c r="AP24" s="45">
        <f t="shared" si="23"/>
        <v>0</v>
      </c>
      <c r="AQ24" s="44">
        <f t="shared" si="24"/>
        <v>0</v>
      </c>
      <c r="AR24" s="45">
        <f t="shared" si="25"/>
        <v>0</v>
      </c>
      <c r="AS24" s="44">
        <f t="shared" si="26"/>
        <v>0</v>
      </c>
      <c r="AT24" s="45">
        <f t="shared" si="27"/>
        <v>0</v>
      </c>
    </row>
    <row r="25" spans="1:46" x14ac:dyDescent="0.25">
      <c r="A25" s="40">
        <v>14</v>
      </c>
      <c r="B25" s="72" t="s">
        <v>39</v>
      </c>
      <c r="C25" s="69">
        <f>'[1]Página 1'!$J$186</f>
        <v>9095.33</v>
      </c>
      <c r="D25" s="71">
        <f t="shared" si="1"/>
        <v>2.3785766925201641E-2</v>
      </c>
      <c r="E25" s="46">
        <v>25</v>
      </c>
      <c r="F25" s="76">
        <f t="shared" si="42"/>
        <v>25</v>
      </c>
      <c r="G25" s="46">
        <v>25</v>
      </c>
      <c r="H25" s="76">
        <f t="shared" si="43"/>
        <v>50</v>
      </c>
      <c r="I25" s="75">
        <v>25</v>
      </c>
      <c r="J25" s="76">
        <f t="shared" si="44"/>
        <v>75</v>
      </c>
      <c r="K25" s="75">
        <v>25</v>
      </c>
      <c r="L25" s="76">
        <f t="shared" si="45"/>
        <v>100</v>
      </c>
      <c r="M25" s="75"/>
      <c r="N25" s="76"/>
      <c r="O25" s="75"/>
      <c r="P25" s="76"/>
      <c r="Q25" s="75"/>
      <c r="R25" s="76"/>
      <c r="S25" s="75"/>
      <c r="T25" s="76"/>
      <c r="U25" s="42"/>
      <c r="V25" s="43"/>
      <c r="W25" s="42"/>
      <c r="X25" s="43"/>
      <c r="Y25" s="37"/>
      <c r="Z25" s="37"/>
      <c r="AA25" s="44">
        <f t="shared" si="32"/>
        <v>5.9464417313004102E-3</v>
      </c>
      <c r="AB25" s="45">
        <f t="shared" si="33"/>
        <v>5.9464417313004102E-3</v>
      </c>
      <c r="AC25" s="44">
        <f t="shared" si="34"/>
        <v>5.9464417313004102E-3</v>
      </c>
      <c r="AD25" s="45">
        <f t="shared" si="35"/>
        <v>1.189288346260082E-2</v>
      </c>
      <c r="AE25" s="44">
        <f t="shared" si="36"/>
        <v>5.9464417313004102E-3</v>
      </c>
      <c r="AF25" s="45">
        <f t="shared" si="37"/>
        <v>1.7839325193901228E-2</v>
      </c>
      <c r="AG25" s="44">
        <f t="shared" si="38"/>
        <v>5.9464417313004102E-3</v>
      </c>
      <c r="AH25" s="45">
        <f t="shared" si="39"/>
        <v>2.3785766925201641E-2</v>
      </c>
      <c r="AI25" s="44">
        <f t="shared" si="40"/>
        <v>0</v>
      </c>
      <c r="AJ25" s="45">
        <f t="shared" si="41"/>
        <v>0</v>
      </c>
      <c r="AK25" s="44">
        <f t="shared" si="18"/>
        <v>0</v>
      </c>
      <c r="AL25" s="45">
        <f t="shared" si="19"/>
        <v>0</v>
      </c>
      <c r="AM25" s="44">
        <f t="shared" si="20"/>
        <v>0</v>
      </c>
      <c r="AN25" s="45">
        <f t="shared" si="21"/>
        <v>0</v>
      </c>
      <c r="AO25" s="44">
        <f t="shared" si="22"/>
        <v>0</v>
      </c>
      <c r="AP25" s="45">
        <f t="shared" si="23"/>
        <v>0</v>
      </c>
      <c r="AQ25" s="44">
        <f t="shared" si="24"/>
        <v>0</v>
      </c>
      <c r="AR25" s="45">
        <f t="shared" si="25"/>
        <v>0</v>
      </c>
      <c r="AS25" s="44">
        <f t="shared" si="26"/>
        <v>0</v>
      </c>
      <c r="AT25" s="45">
        <f t="shared" si="27"/>
        <v>0</v>
      </c>
    </row>
    <row r="26" spans="1:46" x14ac:dyDescent="0.25">
      <c r="A26" s="40">
        <v>15</v>
      </c>
      <c r="B26" s="72" t="s">
        <v>40</v>
      </c>
      <c r="C26" s="69">
        <f>'[1]Página 1'!$J$189</f>
        <v>738.8</v>
      </c>
      <c r="D26" s="71">
        <f t="shared" si="1"/>
        <v>1.9320821349350678E-3</v>
      </c>
      <c r="E26" s="46">
        <v>25</v>
      </c>
      <c r="F26" s="76">
        <f t="shared" si="42"/>
        <v>25</v>
      </c>
      <c r="G26" s="46">
        <v>25</v>
      </c>
      <c r="H26" s="76">
        <f t="shared" si="43"/>
        <v>50</v>
      </c>
      <c r="I26" s="75">
        <v>25</v>
      </c>
      <c r="J26" s="76">
        <f t="shared" si="44"/>
        <v>75</v>
      </c>
      <c r="K26" s="75">
        <v>25</v>
      </c>
      <c r="L26" s="76">
        <f t="shared" si="45"/>
        <v>100</v>
      </c>
      <c r="M26" s="75"/>
      <c r="N26" s="76"/>
      <c r="O26" s="75"/>
      <c r="P26" s="76"/>
      <c r="Q26" s="75"/>
      <c r="R26" s="76"/>
      <c r="S26" s="75"/>
      <c r="T26" s="76"/>
      <c r="U26" s="42"/>
      <c r="V26" s="43"/>
      <c r="W26" s="42"/>
      <c r="X26" s="43"/>
      <c r="Y26" s="37"/>
      <c r="Z26" s="37"/>
      <c r="AA26" s="44">
        <f t="shared" si="32"/>
        <v>4.8302053373376695E-4</v>
      </c>
      <c r="AB26" s="45">
        <f t="shared" si="33"/>
        <v>4.8302053373376695E-4</v>
      </c>
      <c r="AC26" s="44">
        <f t="shared" si="34"/>
        <v>4.8302053373376695E-4</v>
      </c>
      <c r="AD26" s="45">
        <f t="shared" si="35"/>
        <v>9.660410674675339E-4</v>
      </c>
      <c r="AE26" s="44">
        <f t="shared" si="36"/>
        <v>4.8302053373376695E-4</v>
      </c>
      <c r="AF26" s="45">
        <f t="shared" si="37"/>
        <v>1.4490616012013007E-3</v>
      </c>
      <c r="AG26" s="44">
        <f t="shared" si="38"/>
        <v>4.8302053373376695E-4</v>
      </c>
      <c r="AH26" s="45">
        <f t="shared" si="39"/>
        <v>1.9320821349350678E-3</v>
      </c>
      <c r="AI26" s="44">
        <f t="shared" si="40"/>
        <v>0</v>
      </c>
      <c r="AJ26" s="45">
        <f t="shared" si="41"/>
        <v>0</v>
      </c>
      <c r="AK26" s="44">
        <f t="shared" si="18"/>
        <v>0</v>
      </c>
      <c r="AL26" s="45">
        <f t="shared" si="19"/>
        <v>0</v>
      </c>
      <c r="AM26" s="44">
        <f t="shared" si="20"/>
        <v>0</v>
      </c>
      <c r="AN26" s="45">
        <f t="shared" si="21"/>
        <v>0</v>
      </c>
      <c r="AO26" s="44">
        <f t="shared" si="22"/>
        <v>0</v>
      </c>
      <c r="AP26" s="45">
        <f t="shared" si="23"/>
        <v>0</v>
      </c>
      <c r="AQ26" s="44">
        <f t="shared" si="24"/>
        <v>0</v>
      </c>
      <c r="AR26" s="45">
        <f t="shared" si="25"/>
        <v>0</v>
      </c>
      <c r="AS26" s="44">
        <f t="shared" si="26"/>
        <v>0</v>
      </c>
      <c r="AT26" s="45">
        <f t="shared" si="27"/>
        <v>0</v>
      </c>
    </row>
    <row r="27" spans="1:46" x14ac:dyDescent="0.25">
      <c r="A27" s="40"/>
      <c r="B27" s="72"/>
      <c r="C27" s="69"/>
      <c r="D27" s="71">
        <f t="shared" si="1"/>
        <v>0</v>
      </c>
      <c r="E27" s="46"/>
      <c r="F27" s="76">
        <f t="shared" si="0"/>
        <v>0</v>
      </c>
      <c r="G27" s="46"/>
      <c r="H27" s="76">
        <f t="shared" si="2"/>
        <v>0</v>
      </c>
      <c r="I27" s="75"/>
      <c r="J27" s="76">
        <f t="shared" si="3"/>
        <v>0</v>
      </c>
      <c r="K27" s="75">
        <v>100</v>
      </c>
      <c r="L27" s="76">
        <f t="shared" si="4"/>
        <v>100</v>
      </c>
      <c r="M27" s="75"/>
      <c r="N27" s="76"/>
      <c r="O27" s="75"/>
      <c r="P27" s="76"/>
      <c r="Q27" s="75"/>
      <c r="R27" s="76"/>
      <c r="S27" s="75"/>
      <c r="T27" s="76"/>
      <c r="U27" s="42"/>
      <c r="V27" s="43"/>
      <c r="W27" s="42"/>
      <c r="X27" s="43"/>
      <c r="Y27" s="37"/>
      <c r="Z27" s="37"/>
      <c r="AA27" s="44">
        <f t="shared" si="32"/>
        <v>0</v>
      </c>
      <c r="AB27" s="45">
        <f t="shared" si="33"/>
        <v>0</v>
      </c>
      <c r="AC27" s="44">
        <f t="shared" si="34"/>
        <v>0</v>
      </c>
      <c r="AD27" s="45">
        <f t="shared" si="35"/>
        <v>0</v>
      </c>
      <c r="AE27" s="44">
        <f t="shared" si="36"/>
        <v>0</v>
      </c>
      <c r="AF27" s="45">
        <f t="shared" si="37"/>
        <v>0</v>
      </c>
      <c r="AG27" s="44">
        <f t="shared" si="38"/>
        <v>0</v>
      </c>
      <c r="AH27" s="45">
        <f t="shared" si="39"/>
        <v>0</v>
      </c>
      <c r="AI27" s="44">
        <f t="shared" si="40"/>
        <v>0</v>
      </c>
      <c r="AJ27" s="45">
        <f t="shared" si="41"/>
        <v>0</v>
      </c>
      <c r="AK27" s="44">
        <f t="shared" si="18"/>
        <v>0</v>
      </c>
      <c r="AL27" s="45">
        <f t="shared" si="19"/>
        <v>0</v>
      </c>
      <c r="AM27" s="44">
        <f t="shared" si="20"/>
        <v>0</v>
      </c>
      <c r="AN27" s="45">
        <f t="shared" si="21"/>
        <v>0</v>
      </c>
      <c r="AO27" s="44">
        <f t="shared" si="22"/>
        <v>0</v>
      </c>
      <c r="AP27" s="45">
        <f t="shared" si="23"/>
        <v>0</v>
      </c>
      <c r="AQ27" s="44">
        <f t="shared" si="24"/>
        <v>0</v>
      </c>
      <c r="AR27" s="45">
        <f t="shared" si="25"/>
        <v>0</v>
      </c>
      <c r="AS27" s="44">
        <f t="shared" si="26"/>
        <v>0</v>
      </c>
      <c r="AT27" s="45">
        <f t="shared" si="27"/>
        <v>0</v>
      </c>
    </row>
    <row r="28" spans="1:46" x14ac:dyDescent="0.25">
      <c r="A28" s="40"/>
      <c r="B28" s="11"/>
      <c r="C28" s="48"/>
      <c r="D28" s="41"/>
      <c r="E28" s="46"/>
      <c r="F28" s="76">
        <f t="shared" si="0"/>
        <v>0</v>
      </c>
      <c r="G28" s="46"/>
      <c r="H28" s="76">
        <f t="shared" si="2"/>
        <v>0</v>
      </c>
      <c r="I28" s="75"/>
      <c r="J28" s="76">
        <f t="shared" si="3"/>
        <v>0</v>
      </c>
      <c r="K28" s="75"/>
      <c r="L28" s="76">
        <f t="shared" si="4"/>
        <v>0</v>
      </c>
      <c r="M28" s="75"/>
      <c r="N28" s="76"/>
      <c r="O28" s="75"/>
      <c r="P28" s="76"/>
      <c r="Q28" s="75"/>
      <c r="R28" s="76"/>
      <c r="S28" s="75"/>
      <c r="T28" s="76"/>
      <c r="U28" s="42"/>
      <c r="V28" s="43"/>
      <c r="W28" s="42"/>
      <c r="X28" s="43"/>
      <c r="Y28" s="37"/>
      <c r="Z28" s="37"/>
      <c r="AA28" s="44">
        <f t="shared" si="32"/>
        <v>0</v>
      </c>
      <c r="AB28" s="45">
        <f t="shared" si="33"/>
        <v>0</v>
      </c>
      <c r="AC28" s="44">
        <f t="shared" si="34"/>
        <v>0</v>
      </c>
      <c r="AD28" s="45">
        <f t="shared" si="35"/>
        <v>0</v>
      </c>
      <c r="AE28" s="44">
        <f t="shared" si="36"/>
        <v>0</v>
      </c>
      <c r="AF28" s="45">
        <f t="shared" si="37"/>
        <v>0</v>
      </c>
      <c r="AG28" s="44">
        <f t="shared" si="38"/>
        <v>0</v>
      </c>
      <c r="AH28" s="45">
        <f t="shared" si="39"/>
        <v>0</v>
      </c>
      <c r="AI28" s="44">
        <f t="shared" si="40"/>
        <v>0</v>
      </c>
      <c r="AJ28" s="45">
        <f t="shared" si="41"/>
        <v>0</v>
      </c>
      <c r="AK28" s="44">
        <f t="shared" si="18"/>
        <v>0</v>
      </c>
      <c r="AL28" s="45">
        <f t="shared" si="19"/>
        <v>0</v>
      </c>
      <c r="AM28" s="44">
        <f t="shared" si="20"/>
        <v>0</v>
      </c>
      <c r="AN28" s="45">
        <f t="shared" si="21"/>
        <v>0</v>
      </c>
      <c r="AO28" s="44">
        <f t="shared" si="22"/>
        <v>0</v>
      </c>
      <c r="AP28" s="45">
        <f t="shared" si="23"/>
        <v>0</v>
      </c>
      <c r="AQ28" s="44">
        <f t="shared" si="24"/>
        <v>0</v>
      </c>
      <c r="AR28" s="45">
        <f t="shared" si="25"/>
        <v>0</v>
      </c>
      <c r="AS28" s="44">
        <f t="shared" si="26"/>
        <v>0</v>
      </c>
      <c r="AT28" s="45">
        <f t="shared" si="27"/>
        <v>0</v>
      </c>
    </row>
    <row r="29" spans="1:46" x14ac:dyDescent="0.25">
      <c r="A29" s="40"/>
      <c r="B29" s="11"/>
      <c r="C29" s="48"/>
      <c r="D29" s="41"/>
      <c r="E29" s="46"/>
      <c r="F29" s="43"/>
      <c r="G29" s="47"/>
      <c r="H29" s="43"/>
      <c r="I29" s="42"/>
      <c r="J29" s="43"/>
      <c r="K29" s="42"/>
      <c r="L29" s="43"/>
      <c r="M29" s="42"/>
      <c r="N29" s="4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37"/>
      <c r="Z29" s="37"/>
      <c r="AA29" s="44">
        <f t="shared" si="8"/>
        <v>0</v>
      </c>
      <c r="AB29" s="45">
        <f t="shared" si="9"/>
        <v>0</v>
      </c>
      <c r="AC29" s="44">
        <f t="shared" si="10"/>
        <v>0</v>
      </c>
      <c r="AD29" s="45">
        <f t="shared" si="11"/>
        <v>0</v>
      </c>
      <c r="AE29" s="44">
        <f t="shared" si="12"/>
        <v>0</v>
      </c>
      <c r="AF29" s="45">
        <f t="shared" si="13"/>
        <v>0</v>
      </c>
      <c r="AG29" s="44">
        <f t="shared" si="14"/>
        <v>0</v>
      </c>
      <c r="AH29" s="45">
        <f t="shared" si="15"/>
        <v>0</v>
      </c>
      <c r="AI29" s="44">
        <f t="shared" si="16"/>
        <v>0</v>
      </c>
      <c r="AJ29" s="45">
        <f t="shared" si="17"/>
        <v>0</v>
      </c>
      <c r="AK29" s="44">
        <f t="shared" si="18"/>
        <v>0</v>
      </c>
      <c r="AL29" s="45">
        <f t="shared" si="19"/>
        <v>0</v>
      </c>
      <c r="AM29" s="44">
        <f t="shared" si="20"/>
        <v>0</v>
      </c>
      <c r="AN29" s="45">
        <f t="shared" si="21"/>
        <v>0</v>
      </c>
      <c r="AO29" s="44">
        <f t="shared" si="22"/>
        <v>0</v>
      </c>
      <c r="AP29" s="45">
        <f t="shared" si="23"/>
        <v>0</v>
      </c>
      <c r="AQ29" s="44">
        <f t="shared" si="24"/>
        <v>0</v>
      </c>
      <c r="AR29" s="45">
        <f t="shared" si="25"/>
        <v>0</v>
      </c>
      <c r="AS29" s="44">
        <f t="shared" si="26"/>
        <v>0</v>
      </c>
      <c r="AT29" s="45">
        <f t="shared" si="27"/>
        <v>0</v>
      </c>
    </row>
    <row r="30" spans="1:46" x14ac:dyDescent="0.25">
      <c r="A30" s="40"/>
      <c r="B30" s="11"/>
      <c r="C30" s="48"/>
      <c r="D30" s="41"/>
      <c r="E30" s="46"/>
      <c r="F30" s="43"/>
      <c r="G30" s="47"/>
      <c r="H30" s="43"/>
      <c r="I30" s="42"/>
      <c r="J30" s="43"/>
      <c r="K30" s="42"/>
      <c r="L30" s="43"/>
      <c r="M30" s="42"/>
      <c r="N30" s="43"/>
      <c r="O30" s="42"/>
      <c r="P30" s="43"/>
      <c r="Q30" s="42"/>
      <c r="R30" s="43"/>
      <c r="S30" s="42"/>
      <c r="T30" s="43"/>
      <c r="U30" s="42"/>
      <c r="V30" s="43"/>
      <c r="W30" s="42"/>
      <c r="X30" s="43"/>
      <c r="Y30" s="37"/>
      <c r="Z30" s="37"/>
      <c r="AA30" s="44">
        <f t="shared" si="8"/>
        <v>0</v>
      </c>
      <c r="AB30" s="45">
        <f t="shared" si="9"/>
        <v>0</v>
      </c>
      <c r="AC30" s="44">
        <f t="shared" si="10"/>
        <v>0</v>
      </c>
      <c r="AD30" s="45">
        <f t="shared" si="11"/>
        <v>0</v>
      </c>
      <c r="AE30" s="44">
        <f t="shared" si="12"/>
        <v>0</v>
      </c>
      <c r="AF30" s="45">
        <f t="shared" si="13"/>
        <v>0</v>
      </c>
      <c r="AG30" s="44">
        <f t="shared" si="14"/>
        <v>0</v>
      </c>
      <c r="AH30" s="45">
        <f t="shared" si="15"/>
        <v>0</v>
      </c>
      <c r="AI30" s="44">
        <f t="shared" si="16"/>
        <v>0</v>
      </c>
      <c r="AJ30" s="45">
        <f t="shared" si="17"/>
        <v>0</v>
      </c>
      <c r="AK30" s="44">
        <f t="shared" si="18"/>
        <v>0</v>
      </c>
      <c r="AL30" s="45">
        <f t="shared" si="19"/>
        <v>0</v>
      </c>
      <c r="AM30" s="44">
        <f t="shared" si="20"/>
        <v>0</v>
      </c>
      <c r="AN30" s="45">
        <f t="shared" si="21"/>
        <v>0</v>
      </c>
      <c r="AO30" s="44">
        <f t="shared" si="22"/>
        <v>0</v>
      </c>
      <c r="AP30" s="45">
        <f t="shared" si="23"/>
        <v>0</v>
      </c>
      <c r="AQ30" s="44">
        <f t="shared" si="24"/>
        <v>0</v>
      </c>
      <c r="AR30" s="45">
        <f t="shared" si="25"/>
        <v>0</v>
      </c>
      <c r="AS30" s="44">
        <f t="shared" si="26"/>
        <v>0</v>
      </c>
      <c r="AT30" s="45">
        <f t="shared" si="27"/>
        <v>0</v>
      </c>
    </row>
    <row r="31" spans="1:46" x14ac:dyDescent="0.25">
      <c r="A31" s="40"/>
      <c r="B31" s="11"/>
      <c r="C31" s="48"/>
      <c r="D31" s="41"/>
      <c r="E31" s="46"/>
      <c r="F31" s="43"/>
      <c r="G31" s="47"/>
      <c r="H31" s="43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2"/>
      <c r="V31" s="43"/>
      <c r="W31" s="42"/>
      <c r="X31" s="43"/>
      <c r="Y31" s="37"/>
      <c r="Z31" s="37"/>
      <c r="AA31" s="44">
        <f t="shared" si="8"/>
        <v>0</v>
      </c>
      <c r="AB31" s="45">
        <f t="shared" si="9"/>
        <v>0</v>
      </c>
      <c r="AC31" s="44">
        <f t="shared" si="10"/>
        <v>0</v>
      </c>
      <c r="AD31" s="45">
        <f t="shared" si="11"/>
        <v>0</v>
      </c>
      <c r="AE31" s="44">
        <f t="shared" si="12"/>
        <v>0</v>
      </c>
      <c r="AF31" s="45">
        <f t="shared" si="13"/>
        <v>0</v>
      </c>
      <c r="AG31" s="44">
        <f t="shared" si="14"/>
        <v>0</v>
      </c>
      <c r="AH31" s="45">
        <f t="shared" si="15"/>
        <v>0</v>
      </c>
      <c r="AI31" s="44">
        <f t="shared" si="16"/>
        <v>0</v>
      </c>
      <c r="AJ31" s="45">
        <f t="shared" si="17"/>
        <v>0</v>
      </c>
      <c r="AK31" s="44">
        <f t="shared" si="18"/>
        <v>0</v>
      </c>
      <c r="AL31" s="45">
        <f t="shared" si="19"/>
        <v>0</v>
      </c>
      <c r="AM31" s="44">
        <f t="shared" si="20"/>
        <v>0</v>
      </c>
      <c r="AN31" s="45">
        <f t="shared" si="21"/>
        <v>0</v>
      </c>
      <c r="AO31" s="44">
        <f t="shared" si="22"/>
        <v>0</v>
      </c>
      <c r="AP31" s="45">
        <f t="shared" si="23"/>
        <v>0</v>
      </c>
      <c r="AQ31" s="44">
        <f t="shared" si="24"/>
        <v>0</v>
      </c>
      <c r="AR31" s="45">
        <f t="shared" si="25"/>
        <v>0</v>
      </c>
      <c r="AS31" s="44">
        <f t="shared" si="26"/>
        <v>0</v>
      </c>
      <c r="AT31" s="45">
        <f t="shared" si="27"/>
        <v>0</v>
      </c>
    </row>
    <row r="32" spans="1:46" x14ac:dyDescent="0.25">
      <c r="A32" s="40"/>
      <c r="B32" s="49"/>
      <c r="C32" s="48"/>
      <c r="D32" s="41"/>
      <c r="E32" s="46"/>
      <c r="F32" s="43"/>
      <c r="G32" s="47"/>
      <c r="H32" s="43"/>
      <c r="I32" s="42"/>
      <c r="J32" s="43"/>
      <c r="K32" s="42"/>
      <c r="L32" s="43"/>
      <c r="M32" s="42"/>
      <c r="N32" s="43"/>
      <c r="O32" s="42"/>
      <c r="P32" s="43"/>
      <c r="Q32" s="42"/>
      <c r="R32" s="43"/>
      <c r="S32" s="42"/>
      <c r="T32" s="43"/>
      <c r="U32" s="42"/>
      <c r="V32" s="43"/>
      <c r="W32" s="42"/>
      <c r="X32" s="43"/>
      <c r="Y32" s="37"/>
      <c r="Z32" s="37"/>
      <c r="AA32" s="44">
        <f t="shared" si="8"/>
        <v>0</v>
      </c>
      <c r="AB32" s="45">
        <f t="shared" si="9"/>
        <v>0</v>
      </c>
      <c r="AC32" s="44">
        <f t="shared" si="10"/>
        <v>0</v>
      </c>
      <c r="AD32" s="45">
        <f t="shared" si="11"/>
        <v>0</v>
      </c>
      <c r="AE32" s="44">
        <f t="shared" si="12"/>
        <v>0</v>
      </c>
      <c r="AF32" s="45">
        <f t="shared" si="13"/>
        <v>0</v>
      </c>
      <c r="AG32" s="44">
        <f t="shared" si="14"/>
        <v>0</v>
      </c>
      <c r="AH32" s="45">
        <f t="shared" si="15"/>
        <v>0</v>
      </c>
      <c r="AI32" s="44">
        <f t="shared" si="16"/>
        <v>0</v>
      </c>
      <c r="AJ32" s="45">
        <f t="shared" si="17"/>
        <v>0</v>
      </c>
      <c r="AK32" s="44">
        <f t="shared" si="18"/>
        <v>0</v>
      </c>
      <c r="AL32" s="45">
        <f t="shared" si="19"/>
        <v>0</v>
      </c>
      <c r="AM32" s="44">
        <f t="shared" si="20"/>
        <v>0</v>
      </c>
      <c r="AN32" s="45">
        <f t="shared" si="21"/>
        <v>0</v>
      </c>
      <c r="AO32" s="44">
        <f t="shared" si="22"/>
        <v>0</v>
      </c>
      <c r="AP32" s="45">
        <f t="shared" si="23"/>
        <v>0</v>
      </c>
      <c r="AQ32" s="44">
        <f t="shared" si="24"/>
        <v>0</v>
      </c>
      <c r="AR32" s="45">
        <f t="shared" si="25"/>
        <v>0</v>
      </c>
      <c r="AS32" s="44">
        <f t="shared" si="26"/>
        <v>0</v>
      </c>
      <c r="AT32" s="45">
        <f t="shared" si="27"/>
        <v>0</v>
      </c>
    </row>
    <row r="33" spans="1:46" x14ac:dyDescent="0.25">
      <c r="A33" s="40"/>
      <c r="B33" s="49"/>
      <c r="C33" s="48"/>
      <c r="D33" s="41"/>
      <c r="E33" s="46"/>
      <c r="F33" s="43"/>
      <c r="G33" s="47"/>
      <c r="H33" s="43"/>
      <c r="I33" s="42"/>
      <c r="J33" s="43"/>
      <c r="K33" s="42"/>
      <c r="L33" s="43"/>
      <c r="M33" s="42"/>
      <c r="N33" s="43"/>
      <c r="O33" s="42"/>
      <c r="P33" s="43"/>
      <c r="Q33" s="42"/>
      <c r="R33" s="43"/>
      <c r="S33" s="42"/>
      <c r="T33" s="43"/>
      <c r="U33" s="42"/>
      <c r="V33" s="43"/>
      <c r="W33" s="42"/>
      <c r="X33" s="43"/>
      <c r="Y33" s="37"/>
      <c r="Z33" s="37"/>
      <c r="AA33" s="44">
        <f t="shared" si="8"/>
        <v>0</v>
      </c>
      <c r="AB33" s="45">
        <f t="shared" si="9"/>
        <v>0</v>
      </c>
      <c r="AC33" s="44">
        <f t="shared" si="10"/>
        <v>0</v>
      </c>
      <c r="AD33" s="45">
        <f t="shared" si="11"/>
        <v>0</v>
      </c>
      <c r="AE33" s="44">
        <f t="shared" si="12"/>
        <v>0</v>
      </c>
      <c r="AF33" s="45">
        <f t="shared" si="13"/>
        <v>0</v>
      </c>
      <c r="AG33" s="44">
        <f t="shared" si="14"/>
        <v>0</v>
      </c>
      <c r="AH33" s="45">
        <f t="shared" si="15"/>
        <v>0</v>
      </c>
      <c r="AI33" s="44">
        <f t="shared" si="16"/>
        <v>0</v>
      </c>
      <c r="AJ33" s="45">
        <f t="shared" si="17"/>
        <v>0</v>
      </c>
      <c r="AK33" s="44">
        <f t="shared" si="18"/>
        <v>0</v>
      </c>
      <c r="AL33" s="45">
        <f t="shared" si="19"/>
        <v>0</v>
      </c>
      <c r="AM33" s="44">
        <f t="shared" si="20"/>
        <v>0</v>
      </c>
      <c r="AN33" s="45">
        <f t="shared" si="21"/>
        <v>0</v>
      </c>
      <c r="AO33" s="44">
        <f t="shared" si="22"/>
        <v>0</v>
      </c>
      <c r="AP33" s="45">
        <f t="shared" si="23"/>
        <v>0</v>
      </c>
      <c r="AQ33" s="44">
        <f t="shared" si="24"/>
        <v>0</v>
      </c>
      <c r="AR33" s="45">
        <f t="shared" si="25"/>
        <v>0</v>
      </c>
      <c r="AS33" s="44">
        <f t="shared" si="26"/>
        <v>0</v>
      </c>
      <c r="AT33" s="45">
        <f t="shared" si="27"/>
        <v>0</v>
      </c>
    </row>
    <row r="34" spans="1:46" ht="15.75" thickBot="1" x14ac:dyDescent="0.3">
      <c r="A34" s="50"/>
      <c r="B34" s="51"/>
      <c r="C34" s="52"/>
      <c r="D34" s="53"/>
      <c r="E34" s="54"/>
      <c r="F34" s="55"/>
      <c r="G34" s="56"/>
      <c r="H34" s="55"/>
      <c r="I34" s="57"/>
      <c r="J34" s="55"/>
      <c r="K34" s="57"/>
      <c r="L34" s="55"/>
      <c r="M34" s="57"/>
      <c r="N34" s="55"/>
      <c r="O34" s="57"/>
      <c r="P34" s="55"/>
      <c r="Q34" s="57"/>
      <c r="R34" s="55"/>
      <c r="S34" s="57"/>
      <c r="T34" s="55"/>
      <c r="U34" s="57"/>
      <c r="V34" s="55"/>
      <c r="W34" s="57"/>
      <c r="X34" s="55"/>
      <c r="Y34" s="37"/>
      <c r="Z34" s="37"/>
      <c r="AA34" s="58">
        <f t="shared" si="8"/>
        <v>0</v>
      </c>
      <c r="AB34" s="59">
        <f t="shared" si="9"/>
        <v>0</v>
      </c>
      <c r="AC34" s="58">
        <f t="shared" si="10"/>
        <v>0</v>
      </c>
      <c r="AD34" s="59">
        <f t="shared" si="11"/>
        <v>0</v>
      </c>
      <c r="AE34" s="58">
        <f t="shared" si="12"/>
        <v>0</v>
      </c>
      <c r="AF34" s="59">
        <f t="shared" si="13"/>
        <v>0</v>
      </c>
      <c r="AG34" s="58">
        <f t="shared" si="14"/>
        <v>0</v>
      </c>
      <c r="AH34" s="59">
        <f t="shared" si="15"/>
        <v>0</v>
      </c>
      <c r="AI34" s="58">
        <f t="shared" si="16"/>
        <v>0</v>
      </c>
      <c r="AJ34" s="59">
        <f t="shared" si="17"/>
        <v>0</v>
      </c>
      <c r="AK34" s="58">
        <f t="shared" si="18"/>
        <v>0</v>
      </c>
      <c r="AL34" s="59">
        <f t="shared" si="19"/>
        <v>0</v>
      </c>
      <c r="AM34" s="58">
        <f t="shared" si="20"/>
        <v>0</v>
      </c>
      <c r="AN34" s="59">
        <f t="shared" si="21"/>
        <v>0</v>
      </c>
      <c r="AO34" s="58">
        <f t="shared" si="22"/>
        <v>0</v>
      </c>
      <c r="AP34" s="59">
        <f t="shared" si="23"/>
        <v>0</v>
      </c>
      <c r="AQ34" s="58">
        <f t="shared" si="24"/>
        <v>0</v>
      </c>
      <c r="AR34" s="59">
        <f t="shared" si="25"/>
        <v>0</v>
      </c>
      <c r="AS34" s="58">
        <f t="shared" si="26"/>
        <v>0</v>
      </c>
      <c r="AT34" s="59">
        <f t="shared" si="27"/>
        <v>0</v>
      </c>
    </row>
    <row r="35" spans="1:46" ht="6.7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AA35" s="44"/>
      <c r="AB35" s="45"/>
      <c r="AC35" s="44"/>
      <c r="AD35" s="45"/>
    </row>
    <row r="36" spans="1:46" ht="15.75" thickBot="1" x14ac:dyDescent="0.3">
      <c r="A36" s="107" t="s">
        <v>30</v>
      </c>
      <c r="B36" s="108"/>
      <c r="C36" s="61">
        <f>SUM(C12:C34)</f>
        <v>382385.4</v>
      </c>
      <c r="D36" s="62">
        <f>SUM(D12:D34)</f>
        <v>1</v>
      </c>
      <c r="E36" s="95">
        <f>AA37</f>
        <v>18.363680987820143</v>
      </c>
      <c r="F36" s="95"/>
      <c r="G36" s="95">
        <f t="shared" ref="G36:W36" si="46">AC37</f>
        <v>15.378412721824631</v>
      </c>
      <c r="H36" s="95"/>
      <c r="I36" s="95">
        <f t="shared" si="46"/>
        <v>32.772531325725311</v>
      </c>
      <c r="J36" s="95"/>
      <c r="K36" s="95">
        <f t="shared" si="46"/>
        <v>33.485374964629926</v>
      </c>
      <c r="L36" s="95"/>
      <c r="M36" s="95">
        <f t="shared" si="46"/>
        <v>0</v>
      </c>
      <c r="N36" s="95"/>
      <c r="O36" s="95">
        <f t="shared" si="46"/>
        <v>0</v>
      </c>
      <c r="P36" s="95"/>
      <c r="Q36" s="95">
        <f t="shared" si="46"/>
        <v>0</v>
      </c>
      <c r="R36" s="95"/>
      <c r="S36" s="95">
        <f t="shared" si="46"/>
        <v>0</v>
      </c>
      <c r="T36" s="96"/>
      <c r="U36" s="98">
        <f t="shared" si="46"/>
        <v>0</v>
      </c>
      <c r="V36" s="90"/>
      <c r="W36" s="90">
        <f t="shared" si="46"/>
        <v>0</v>
      </c>
      <c r="X36" s="90"/>
      <c r="AA36" s="43">
        <f>SUM(AA12:AA34)</f>
        <v>0.18363680987820144</v>
      </c>
      <c r="AB36" s="43">
        <f>SUM(AB12:AB34)</f>
        <v>0.18363680987820144</v>
      </c>
      <c r="AC36" s="43">
        <f>SUM(AC12:AC34)</f>
        <v>0.1537841272182463</v>
      </c>
      <c r="AD36" s="43">
        <f t="shared" ref="AD36:AT36" si="47">SUM(AD12:AD34)</f>
        <v>0.30320922294627356</v>
      </c>
      <c r="AE36" s="43">
        <f t="shared" si="47"/>
        <v>0.32772531325725307</v>
      </c>
      <c r="AF36" s="43">
        <f t="shared" si="47"/>
        <v>0.62657550471330759</v>
      </c>
      <c r="AG36" s="43">
        <f t="shared" si="47"/>
        <v>0.33485374964629927</v>
      </c>
      <c r="AH36" s="43">
        <f t="shared" si="47"/>
        <v>0.96142925435960691</v>
      </c>
      <c r="AI36" s="43">
        <f t="shared" si="47"/>
        <v>0</v>
      </c>
      <c r="AJ36" s="43">
        <f t="shared" si="47"/>
        <v>0</v>
      </c>
      <c r="AK36" s="43">
        <f t="shared" si="47"/>
        <v>0</v>
      </c>
      <c r="AL36" s="43">
        <f t="shared" si="47"/>
        <v>0</v>
      </c>
      <c r="AM36" s="43">
        <f t="shared" si="47"/>
        <v>0</v>
      </c>
      <c r="AN36" s="43">
        <f t="shared" si="47"/>
        <v>0</v>
      </c>
      <c r="AO36" s="43">
        <f t="shared" si="47"/>
        <v>0</v>
      </c>
      <c r="AP36" s="43">
        <f t="shared" si="47"/>
        <v>0</v>
      </c>
      <c r="AQ36" s="43">
        <f t="shared" si="47"/>
        <v>0</v>
      </c>
      <c r="AR36" s="43">
        <f t="shared" si="47"/>
        <v>0</v>
      </c>
      <c r="AS36" s="43">
        <f t="shared" si="47"/>
        <v>0</v>
      </c>
      <c r="AT36" s="43">
        <f t="shared" si="47"/>
        <v>0</v>
      </c>
    </row>
    <row r="37" spans="1:46" ht="15.75" thickBot="1" x14ac:dyDescent="0.3">
      <c r="A37" s="86" t="s">
        <v>29</v>
      </c>
      <c r="B37" s="87"/>
      <c r="C37" s="79"/>
      <c r="D37" s="80"/>
      <c r="E37" s="91">
        <f>(E36/100)*$C$36</f>
        <v>70220.035000000003</v>
      </c>
      <c r="F37" s="91"/>
      <c r="G37" s="91">
        <f>(G36/100)*$C$36</f>
        <v>58804.805</v>
      </c>
      <c r="H37" s="91"/>
      <c r="I37" s="91">
        <f t="shared" ref="I37" si="48">(I36/100)*$C$36</f>
        <v>125317.37500000004</v>
      </c>
      <c r="J37" s="91"/>
      <c r="K37" s="91">
        <f t="shared" ref="K37" si="49">(K36/100)*$C$36</f>
        <v>128043.18500000001</v>
      </c>
      <c r="L37" s="91"/>
      <c r="M37" s="91">
        <f t="shared" ref="M37" si="50">(M36/100)*$C$36</f>
        <v>0</v>
      </c>
      <c r="N37" s="91"/>
      <c r="O37" s="91">
        <f t="shared" ref="O37" si="51">(O36/100)*$C$36</f>
        <v>0</v>
      </c>
      <c r="P37" s="91"/>
      <c r="Q37" s="91">
        <f t="shared" ref="Q37" si="52">(Q36/100)*$C$36</f>
        <v>0</v>
      </c>
      <c r="R37" s="91"/>
      <c r="S37" s="91">
        <f t="shared" ref="S37" si="53">(S36/100)*$C$36</f>
        <v>0</v>
      </c>
      <c r="T37" s="92"/>
      <c r="U37" s="93">
        <f t="shared" ref="U37" si="54">(U36/100)*$C$36</f>
        <v>0</v>
      </c>
      <c r="V37" s="94"/>
      <c r="W37" s="94">
        <f t="shared" ref="W37" si="55">(W36/100)*$C$36</f>
        <v>0</v>
      </c>
      <c r="X37" s="94"/>
      <c r="AA37" s="43">
        <f>AA36*100</f>
        <v>18.363680987820143</v>
      </c>
      <c r="AB37" s="43">
        <f t="shared" ref="AB37:AT37" si="56">AB36*100</f>
        <v>18.363680987820143</v>
      </c>
      <c r="AC37" s="43">
        <f t="shared" si="56"/>
        <v>15.378412721824631</v>
      </c>
      <c r="AD37" s="43">
        <f t="shared" si="56"/>
        <v>30.320922294627355</v>
      </c>
      <c r="AE37" s="43">
        <f t="shared" si="56"/>
        <v>32.772531325725311</v>
      </c>
      <c r="AF37" s="43">
        <f t="shared" si="56"/>
        <v>62.657550471330758</v>
      </c>
      <c r="AG37" s="43">
        <f t="shared" si="56"/>
        <v>33.485374964629926</v>
      </c>
      <c r="AH37" s="43">
        <f t="shared" si="56"/>
        <v>96.142925435960692</v>
      </c>
      <c r="AI37" s="43">
        <f t="shared" si="56"/>
        <v>0</v>
      </c>
      <c r="AJ37" s="43">
        <f t="shared" si="56"/>
        <v>0</v>
      </c>
      <c r="AK37" s="43">
        <f t="shared" si="56"/>
        <v>0</v>
      </c>
      <c r="AL37" s="43">
        <f t="shared" si="56"/>
        <v>0</v>
      </c>
      <c r="AM37" s="43">
        <f t="shared" si="56"/>
        <v>0</v>
      </c>
      <c r="AN37" s="43">
        <f t="shared" si="56"/>
        <v>0</v>
      </c>
      <c r="AO37" s="43">
        <f t="shared" si="56"/>
        <v>0</v>
      </c>
      <c r="AP37" s="43">
        <f t="shared" si="56"/>
        <v>0</v>
      </c>
      <c r="AQ37" s="43">
        <f t="shared" si="56"/>
        <v>0</v>
      </c>
      <c r="AR37" s="43">
        <f t="shared" si="56"/>
        <v>0</v>
      </c>
      <c r="AS37" s="43">
        <f t="shared" si="56"/>
        <v>0</v>
      </c>
      <c r="AT37" s="43">
        <f t="shared" si="56"/>
        <v>0</v>
      </c>
    </row>
    <row r="38" spans="1:46" ht="15.75" thickBot="1" x14ac:dyDescent="0.3">
      <c r="A38" s="86" t="s">
        <v>31</v>
      </c>
      <c r="B38" s="87"/>
      <c r="C38" s="79"/>
      <c r="D38" s="80"/>
      <c r="E38" s="99">
        <f>AB37</f>
        <v>18.363680987820143</v>
      </c>
      <c r="F38" s="99"/>
      <c r="G38" s="99">
        <f>E38+G36</f>
        <v>33.742093709644777</v>
      </c>
      <c r="H38" s="99"/>
      <c r="I38" s="84">
        <f>IF((G38=100),0,G38+I36)</f>
        <v>66.514625035370088</v>
      </c>
      <c r="J38" s="83"/>
      <c r="K38" s="84">
        <f>IF((I38=100),0,I38+K36)</f>
        <v>100.00000000000001</v>
      </c>
      <c r="L38" s="83"/>
      <c r="M38" s="84">
        <f>IF((K38=100),0,K38+M36)</f>
        <v>0</v>
      </c>
      <c r="N38" s="83"/>
      <c r="O38" s="84">
        <f>IF((M38=100),0,M38+O36)</f>
        <v>0</v>
      </c>
      <c r="P38" s="83"/>
      <c r="Q38" s="84">
        <f>IF((O38=100),0,O38+Q36)</f>
        <v>0</v>
      </c>
      <c r="R38" s="83"/>
      <c r="S38" s="84">
        <f>IF((Q38=100),0,Q38+S36)</f>
        <v>0</v>
      </c>
      <c r="T38" s="97"/>
      <c r="U38" s="82">
        <f>IF((S38=100),0,S38+U36)</f>
        <v>0</v>
      </c>
      <c r="V38" s="83"/>
      <c r="W38" s="84">
        <f>IF((U38=100),0,U38+W36)</f>
        <v>0</v>
      </c>
      <c r="X38" s="83"/>
    </row>
    <row r="39" spans="1:46" ht="15.75" thickBot="1" x14ac:dyDescent="0.3">
      <c r="A39" s="88" t="s">
        <v>32</v>
      </c>
      <c r="B39" s="89"/>
      <c r="C39" s="79"/>
      <c r="D39" s="80"/>
      <c r="E39" s="81">
        <f>(E38/100)*$C$36</f>
        <v>70220.035000000003</v>
      </c>
      <c r="F39" s="81"/>
      <c r="G39" s="81">
        <f t="shared" ref="G39" si="57">(G38/100)*$C$36</f>
        <v>129024.84000000003</v>
      </c>
      <c r="H39" s="81"/>
      <c r="I39" s="81">
        <f t="shared" ref="I39" si="58">(I38/100)*$C$36</f>
        <v>254342.21500000008</v>
      </c>
      <c r="J39" s="81"/>
      <c r="K39" s="81">
        <f t="shared" ref="K39" si="59">(K38/100)*$C$36</f>
        <v>382385.40000000008</v>
      </c>
      <c r="L39" s="81"/>
      <c r="M39" s="81">
        <f t="shared" ref="M39" si="60">(M38/100)*$C$36</f>
        <v>0</v>
      </c>
      <c r="N39" s="81"/>
      <c r="O39" s="81">
        <f t="shared" ref="O39" si="61">(O38/100)*$C$36</f>
        <v>0</v>
      </c>
      <c r="P39" s="81"/>
      <c r="Q39" s="81">
        <f t="shared" ref="Q39" si="62">(Q38/100)*$C$36</f>
        <v>0</v>
      </c>
      <c r="R39" s="81"/>
      <c r="S39" s="81">
        <f t="shared" ref="S39" si="63">(S38/100)*$C$36</f>
        <v>0</v>
      </c>
      <c r="T39" s="85"/>
      <c r="U39" s="77">
        <f t="shared" ref="U39" si="64">(U38/100)*$C$36</f>
        <v>0</v>
      </c>
      <c r="V39" s="78"/>
      <c r="W39" s="78">
        <f t="shared" ref="W39" si="65">(W38/100)*$C$36</f>
        <v>0</v>
      </c>
      <c r="X39" s="78"/>
    </row>
    <row r="40" spans="1:46" x14ac:dyDescent="0.25">
      <c r="A40" s="63"/>
      <c r="B40" s="63"/>
      <c r="C40" s="64"/>
      <c r="D40" s="64"/>
      <c r="E40" s="64"/>
      <c r="F40" s="64"/>
      <c r="G40" s="65"/>
      <c r="H40" s="65"/>
      <c r="I40" s="14"/>
    </row>
    <row r="41" spans="1:46" ht="15.75" x14ac:dyDescent="0.25">
      <c r="A41" s="12" t="s">
        <v>59</v>
      </c>
      <c r="B41" s="13"/>
      <c r="C41" s="64"/>
      <c r="D41" s="64"/>
      <c r="E41" s="64"/>
      <c r="F41" s="60"/>
    </row>
    <row r="42" spans="1:46" x14ac:dyDescent="0.25">
      <c r="A42" s="14"/>
      <c r="B42" s="14"/>
      <c r="C42" s="14"/>
      <c r="D42" s="14"/>
      <c r="E42" s="14"/>
      <c r="H42" s="5"/>
      <c r="I42" s="5"/>
      <c r="J42" s="5"/>
      <c r="K42" s="5"/>
      <c r="L42" s="5"/>
      <c r="M42" s="5"/>
      <c r="N42" s="5"/>
    </row>
    <row r="43" spans="1:46" x14ac:dyDescent="0.25">
      <c r="A43" s="14"/>
      <c r="B43" s="14"/>
      <c r="C43" s="14"/>
      <c r="D43" s="14"/>
      <c r="E43" s="66"/>
      <c r="F43" s="66"/>
      <c r="H43" s="67"/>
      <c r="I43" s="67"/>
      <c r="J43" s="67"/>
      <c r="K43" s="67"/>
      <c r="L43" s="67"/>
      <c r="M43" s="67"/>
      <c r="N43" s="67"/>
    </row>
    <row r="44" spans="1:46" x14ac:dyDescent="0.25">
      <c r="C44" s="5"/>
      <c r="D44" s="5"/>
      <c r="E44" s="5"/>
      <c r="F44" s="5"/>
      <c r="G44" s="5"/>
      <c r="H44" s="5"/>
      <c r="I44" s="68"/>
      <c r="J44" s="68"/>
      <c r="K44" s="68"/>
      <c r="L44" s="68"/>
      <c r="M44" s="68"/>
      <c r="N44" s="68"/>
    </row>
    <row r="45" spans="1:46" ht="15.75" x14ac:dyDescent="0.25">
      <c r="A45" s="15" t="s">
        <v>41</v>
      </c>
      <c r="B45" s="16"/>
      <c r="C45" s="5"/>
      <c r="D45" s="5"/>
      <c r="E45" s="5"/>
      <c r="F45" s="5"/>
      <c r="G45" s="5"/>
      <c r="H45" s="5"/>
      <c r="I45" s="68"/>
      <c r="J45" s="68"/>
      <c r="K45" s="68"/>
      <c r="L45" s="68"/>
      <c r="M45" s="68"/>
      <c r="N45" s="68"/>
    </row>
    <row r="46" spans="1:46" ht="15.75" x14ac:dyDescent="0.25">
      <c r="A46" s="17" t="s">
        <v>42</v>
      </c>
      <c r="B46" s="18"/>
      <c r="C46" s="5"/>
      <c r="D46" s="5"/>
      <c r="E46" s="5"/>
      <c r="F46" s="5"/>
      <c r="G46" s="5"/>
      <c r="H46" s="5"/>
      <c r="K46" s="68"/>
      <c r="L46" s="68"/>
      <c r="M46" s="68"/>
    </row>
    <row r="47" spans="1:46" ht="15.75" x14ac:dyDescent="0.25">
      <c r="A47" s="15" t="s">
        <v>43</v>
      </c>
      <c r="B47" s="16"/>
      <c r="C47" s="67"/>
      <c r="D47" s="67"/>
      <c r="E47" s="67"/>
      <c r="F47" s="67"/>
      <c r="G47" s="67"/>
      <c r="H47" s="67"/>
    </row>
    <row r="48" spans="1:46" ht="15.75" x14ac:dyDescent="0.25">
      <c r="A48" s="15" t="s">
        <v>44</v>
      </c>
      <c r="B48" s="16"/>
    </row>
  </sheetData>
  <mergeCells count="71">
    <mergeCell ref="A36:B36"/>
    <mergeCell ref="M10:N10"/>
    <mergeCell ref="O10:P10"/>
    <mergeCell ref="Q10:R10"/>
    <mergeCell ref="K10:L10"/>
    <mergeCell ref="A9:A11"/>
    <mergeCell ref="B9:B11"/>
    <mergeCell ref="C9:C11"/>
    <mergeCell ref="D9:D11"/>
    <mergeCell ref="E10:F10"/>
    <mergeCell ref="G10:H10"/>
    <mergeCell ref="I10:J10"/>
    <mergeCell ref="E36:F36"/>
    <mergeCell ref="K36:L36"/>
    <mergeCell ref="Q36:R36"/>
    <mergeCell ref="M36:N36"/>
    <mergeCell ref="S10:T10"/>
    <mergeCell ref="U10:V10"/>
    <mergeCell ref="W10:X10"/>
    <mergeCell ref="AO10:AP10"/>
    <mergeCell ref="AQ10:AR10"/>
    <mergeCell ref="AA10:AB10"/>
    <mergeCell ref="AS10:AT10"/>
    <mergeCell ref="AC10:AD10"/>
    <mergeCell ref="AE10:AF10"/>
    <mergeCell ref="AG10:AH10"/>
    <mergeCell ref="AI10:AJ10"/>
    <mergeCell ref="AK10:AL10"/>
    <mergeCell ref="AM10:AN10"/>
    <mergeCell ref="O36:P36"/>
    <mergeCell ref="O38:P38"/>
    <mergeCell ref="E38:F38"/>
    <mergeCell ref="G36:H36"/>
    <mergeCell ref="G38:H38"/>
    <mergeCell ref="I36:J36"/>
    <mergeCell ref="I38:J38"/>
    <mergeCell ref="W36:X36"/>
    <mergeCell ref="W38:X38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Q38:R38"/>
    <mergeCell ref="S36:T36"/>
    <mergeCell ref="S38:T38"/>
    <mergeCell ref="U36:V36"/>
    <mergeCell ref="A37:B37"/>
    <mergeCell ref="A38:B38"/>
    <mergeCell ref="A39:B39"/>
    <mergeCell ref="E39:F39"/>
    <mergeCell ref="G39:H39"/>
    <mergeCell ref="U39:V39"/>
    <mergeCell ref="W39:X39"/>
    <mergeCell ref="C37:D37"/>
    <mergeCell ref="C38:D38"/>
    <mergeCell ref="C39:D39"/>
    <mergeCell ref="I39:J39"/>
    <mergeCell ref="K39:L39"/>
    <mergeCell ref="M39:N39"/>
    <mergeCell ref="O39:P39"/>
    <mergeCell ref="Q39:R39"/>
    <mergeCell ref="U38:V38"/>
    <mergeCell ref="K38:L38"/>
    <mergeCell ref="S39:T39"/>
    <mergeCell ref="M38:N38"/>
  </mergeCells>
  <conditionalFormatting sqref="D12:D34 P29:P34 R29:R34 T29:T34 V12:V34 X12:X34 AA36:AT37 E36:E39 U36:U39 W36:W39 G36:G39 I36:I39 K36:K39 M36:M39 O36:O39 Q36:Q39 S36:S39 N29:N34 L29:L34 J29:J34 H29:H34 F29:F34">
    <cfRule type="cellIs" dxfId="16" priority="92" operator="greaterThan">
      <formula>0</formula>
    </cfRule>
  </conditionalFormatting>
  <conditionalFormatting sqref="H12:H14 J12:J14 L12:L14 N12:N16 P12:P16 F12:F14 F27:F28 P27:P28 N27:N28 L27:L28 J27:J28 H27:H28 F18:F23 P18:P21 N18:N21 L18:L21 J18:J21 H18:H23 J23 L23 P23:P25 N23:N25 F16 L16 J16 H16">
    <cfRule type="cellIs" dxfId="15" priority="17" operator="greaterThan">
      <formula>0</formula>
    </cfRule>
  </conditionalFormatting>
  <conditionalFormatting sqref="F17 P17 N17 L17 J17 H17">
    <cfRule type="cellIs" dxfId="14" priority="15" operator="greaterThan">
      <formula>0</formula>
    </cfRule>
  </conditionalFormatting>
  <conditionalFormatting sqref="T12:T16 T27:T28 T18:T21 T23:T25">
    <cfRule type="cellIs" dxfId="13" priority="14" operator="greaterThan">
      <formula>0</formula>
    </cfRule>
  </conditionalFormatting>
  <conditionalFormatting sqref="T17">
    <cfRule type="cellIs" dxfId="12" priority="13" operator="greaterThan">
      <formula>0</formula>
    </cfRule>
  </conditionalFormatting>
  <conditionalFormatting sqref="R12:R16 R27:R28 R18:R21 R23:R25">
    <cfRule type="cellIs" dxfId="11" priority="12" operator="greaterThan">
      <formula>0</formula>
    </cfRule>
  </conditionalFormatting>
  <conditionalFormatting sqref="R17">
    <cfRule type="cellIs" dxfId="10" priority="11" operator="greaterThan">
      <formula>0</formula>
    </cfRule>
  </conditionalFormatting>
  <conditionalFormatting sqref="P22 N22 L22 J22">
    <cfRule type="cellIs" dxfId="9" priority="10" operator="greaterThan">
      <formula>0</formula>
    </cfRule>
  </conditionalFormatting>
  <conditionalFormatting sqref="T22">
    <cfRule type="cellIs" dxfId="8" priority="9" operator="greaterThan">
      <formula>0</formula>
    </cfRule>
  </conditionalFormatting>
  <conditionalFormatting sqref="R22">
    <cfRule type="cellIs" dxfId="7" priority="8" operator="greaterThan">
      <formula>0</formula>
    </cfRule>
  </conditionalFormatting>
  <conditionalFormatting sqref="P26 N26">
    <cfRule type="cellIs" dxfId="6" priority="7" operator="greaterThan">
      <formula>0</formula>
    </cfRule>
  </conditionalFormatting>
  <conditionalFormatting sqref="T26">
    <cfRule type="cellIs" dxfId="5" priority="6" operator="greaterThan">
      <formula>0</formula>
    </cfRule>
  </conditionalFormatting>
  <conditionalFormatting sqref="R26">
    <cfRule type="cellIs" dxfId="4" priority="5" operator="greaterThan">
      <formula>0</formula>
    </cfRule>
  </conditionalFormatting>
  <conditionalFormatting sqref="F24 H24 J24 L24">
    <cfRule type="cellIs" dxfId="3" priority="4" operator="greaterThan">
      <formula>0</formula>
    </cfRule>
  </conditionalFormatting>
  <conditionalFormatting sqref="F25 H25 J25 L25">
    <cfRule type="cellIs" dxfId="2" priority="3" operator="greaterThan">
      <formula>0</formula>
    </cfRule>
  </conditionalFormatting>
  <conditionalFormatting sqref="F26 H26 J26 L26">
    <cfRule type="cellIs" dxfId="1" priority="2" operator="greaterThan">
      <formula>0</formula>
    </cfRule>
  </conditionalFormatting>
  <conditionalFormatting sqref="F15 H15 J15 L15">
    <cfRule type="cellIs" dxfId="0" priority="1" operator="greaterThan">
      <formula>0</formula>
    </cfRule>
  </conditionalFormatting>
  <printOptions horizontalCentered="1"/>
  <pageMargins left="0.11811023622047245" right="0.11811023622047245" top="0.78740157480314965" bottom="0.78740157480314965" header="0.31496062992125984" footer="0.31496062992125984"/>
  <pageSetup paperSize="9"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engenharia2</cp:lastModifiedBy>
  <cp:lastPrinted>2019-11-28T12:34:28Z</cp:lastPrinted>
  <dcterms:created xsi:type="dcterms:W3CDTF">2013-09-01T20:19:58Z</dcterms:created>
  <dcterms:modified xsi:type="dcterms:W3CDTF">2020-07-15T18:02:20Z</dcterms:modified>
</cp:coreProperties>
</file>